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25230" windowHeight="6120" activeTab="0"/>
  </bookViews>
  <sheets>
    <sheet name="Berechnung" sheetId="1" r:id="rId1"/>
    <sheet name="Gesamtuntersetzung_Beispie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bh</author>
  </authors>
  <commentList>
    <comment ref="A25" authorId="0">
      <text>
        <r>
          <rPr>
            <b/>
            <sz val="8"/>
            <rFont val="Tahoma"/>
            <family val="2"/>
          </rPr>
          <t>oben die Nummer auswählen und eingeben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ohne Abplättung gerechnet:
PIxd</t>
        </r>
      </text>
    </comment>
  </commentList>
</comments>
</file>

<file path=xl/sharedStrings.xml><?xml version="1.0" encoding="utf-8"?>
<sst xmlns="http://schemas.openxmlformats.org/spreadsheetml/2006/main" count="110" uniqueCount="75">
  <si>
    <t>Suzuki Samurai Untersetzungsrechnung</t>
  </si>
  <si>
    <t>Varianten</t>
  </si>
  <si>
    <t>Verteilergetriebe</t>
  </si>
  <si>
    <t>Differential</t>
  </si>
  <si>
    <t>Faktor</t>
  </si>
  <si>
    <t>SJ413</t>
  </si>
  <si>
    <t>Reifen</t>
  </si>
  <si>
    <t>Berechnung:</t>
  </si>
  <si>
    <t>Variante</t>
  </si>
  <si>
    <t>225/75R15  d=71,9cm</t>
  </si>
  <si>
    <t>235/75R15  d=73,4cm</t>
  </si>
  <si>
    <t>30 R15  d=76,2cm</t>
  </si>
  <si>
    <t>31 R15  d=78,74cm</t>
  </si>
  <si>
    <t>Wert</t>
  </si>
  <si>
    <r>
      <t xml:space="preserve">Vitara </t>
    </r>
    <r>
      <rPr>
        <sz val="10"/>
        <color indexed="8"/>
        <rFont val="Calibri"/>
        <family val="2"/>
      </rPr>
      <t xml:space="preserve">H-Schaltung vorne </t>
    </r>
  </si>
  <si>
    <t>4,16 zu 1</t>
  </si>
  <si>
    <t>Gesamtfaktor</t>
  </si>
  <si>
    <r>
      <t xml:space="preserve">Faktor </t>
    </r>
    <r>
      <rPr>
        <b/>
        <sz val="9"/>
        <color indexed="8"/>
        <rFont val="Calibri"/>
        <family val="2"/>
      </rPr>
      <t>high</t>
    </r>
  </si>
  <si>
    <r>
      <t>Vitara</t>
    </r>
    <r>
      <rPr>
        <sz val="10"/>
        <color indexed="8"/>
        <rFont val="Calibri"/>
        <family val="2"/>
      </rPr>
      <t xml:space="preserve"> Automatik+16V vorne </t>
    </r>
  </si>
  <si>
    <t>0,96 bis 1</t>
  </si>
  <si>
    <t>erlaubte Toleranz Tachoabweichung</t>
  </si>
  <si>
    <r>
      <t xml:space="preserve">Wert </t>
    </r>
    <r>
      <rPr>
        <b/>
        <sz val="9"/>
        <color indexed="8"/>
        <rFont val="Calibri"/>
        <family val="2"/>
      </rPr>
      <t>high</t>
    </r>
  </si>
  <si>
    <r>
      <t xml:space="preserve">Wert </t>
    </r>
    <r>
      <rPr>
        <b/>
        <sz val="9"/>
        <color indexed="8"/>
        <rFont val="Calibri"/>
        <family val="2"/>
      </rPr>
      <t>low</t>
    </r>
  </si>
  <si>
    <t>Hauptgetriebe</t>
  </si>
  <si>
    <t>Achse</t>
  </si>
  <si>
    <t xml:space="preserve">Gang </t>
  </si>
  <si>
    <t>HIGH</t>
  </si>
  <si>
    <t>LOW</t>
  </si>
  <si>
    <t xml:space="preserve">Gesamt HIGH </t>
  </si>
  <si>
    <t>Gesamt LOW</t>
  </si>
  <si>
    <t>SJ410</t>
  </si>
  <si>
    <t>Sj413</t>
  </si>
  <si>
    <t>Samurai</t>
  </si>
  <si>
    <t>SJ413 mit 410er VTG</t>
  </si>
  <si>
    <t>Samu mit Vitara diffs, 413 VTG</t>
  </si>
  <si>
    <t>Samu mit Vitara diffs, 410VTG</t>
  </si>
  <si>
    <t>Samurai mit 4:16 VTG</t>
  </si>
  <si>
    <t>SJ413 mit 4:16VTG</t>
  </si>
  <si>
    <t>Samu mit Vitara Diffs, 4:16 VTG</t>
  </si>
  <si>
    <t>Samu mit 4,9 VTG</t>
  </si>
  <si>
    <t>Samu mit 413 diffs, 4,9VTG</t>
  </si>
  <si>
    <t>Samu mit vitara diffs, 4,9VTG</t>
  </si>
  <si>
    <t>Samu mit 5,14VTG</t>
  </si>
  <si>
    <t>Samu mit 413diffs,5,14VTG</t>
  </si>
  <si>
    <t>Samu mit vitara Diffs,5,14 VTG</t>
  </si>
  <si>
    <t>Samu mit 6,4VTG</t>
  </si>
  <si>
    <t>Samu mit 413diffs,6,4VTG</t>
  </si>
  <si>
    <t>Samu mit Vitara Diffs,6,4VTG</t>
  </si>
  <si>
    <t>Samu mit 6,5 VTG</t>
  </si>
  <si>
    <t>Samu mit 413 diffs, 6,5VTG</t>
  </si>
  <si>
    <t>Samu mit Vitara diffs, 6,5VTG</t>
  </si>
  <si>
    <t>Getriebe</t>
  </si>
  <si>
    <t>1. Gang</t>
  </si>
  <si>
    <t>2. Gang</t>
  </si>
  <si>
    <t>3. Gang</t>
  </si>
  <si>
    <t>4. Gang</t>
  </si>
  <si>
    <t>5. Gang</t>
  </si>
  <si>
    <t>custom</t>
  </si>
  <si>
    <t>Gesamtübersetzung bis Rad</t>
  </si>
  <si>
    <t>High</t>
  </si>
  <si>
    <t>Low</t>
  </si>
  <si>
    <t>Durchmesser</t>
  </si>
  <si>
    <t>Umfang</t>
  </si>
  <si>
    <t>Höchstdrehzahl</t>
  </si>
  <si>
    <t>Geschwindigkeiten</t>
  </si>
  <si>
    <t>km/h</t>
  </si>
  <si>
    <t>SJ410 Typ2</t>
  </si>
  <si>
    <t>VTG</t>
  </si>
  <si>
    <t>205/75R15 d=68,9cm</t>
  </si>
  <si>
    <t>4,9 zu 1</t>
  </si>
  <si>
    <t>5,14 zu 1</t>
  </si>
  <si>
    <t>6,4 zu 1</t>
  </si>
  <si>
    <t>6,5 zu 1</t>
  </si>
  <si>
    <t>32 R15  d=81,28cm</t>
  </si>
  <si>
    <t>33 R15  d=83,82cm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</si>
</sst>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4"/>
      <name val="Calibri"/>
      <family val="2"/>
    </font>
    <font>
      <b/>
      <i/>
      <u val="single"/>
      <sz val="14"/>
      <color theme="1"/>
      <name val="Calibri"/>
      <family val="2"/>
    </font>
    <font>
      <b/>
      <i/>
      <u val="single"/>
      <sz val="16"/>
      <color theme="1"/>
      <name val="Calibri"/>
      <family val="2"/>
    </font>
    <font>
      <b/>
      <sz val="8"/>
      <color theme="1"/>
      <name val="Calibri"/>
      <family val="2"/>
    </font>
    <font>
      <sz val="11"/>
      <color theme="4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3" fillId="0" borderId="0" xfId="0" applyFont="1" applyAlignment="1">
      <alignment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0" fillId="0" borderId="0" xfId="0" applyNumberFormat="1" applyAlignment="1">
      <alignment/>
    </xf>
    <xf numFmtId="2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3" fillId="0" borderId="13" xfId="0" applyFont="1" applyBorder="1" applyAlignment="1">
      <alignment/>
    </xf>
    <xf numFmtId="164" fontId="33" fillId="33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33" borderId="0" xfId="0" applyFont="1" applyFill="1" applyAlignment="1">
      <alignment horizontal="right"/>
    </xf>
    <xf numFmtId="0" fontId="33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Geschwindigkeit im High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7255"/>
          <c:h val="0.78"/>
        </c:manualLayout>
      </c:layout>
      <c:scatterChart>
        <c:scatterStyle val="lineMarker"/>
        <c:varyColors val="0"/>
        <c:ser>
          <c:idx val="0"/>
          <c:order val="0"/>
          <c:tx>
            <c:strRef>
              <c:f>Berechnung!$J$55</c:f>
              <c:strCache>
                <c:ptCount val="1"/>
                <c:pt idx="0">
                  <c:v>1. Gang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Berechnung!$I$56:$I$57</c:f>
              <c:numCache/>
            </c:numRef>
          </c:xVal>
          <c:yVal>
            <c:numRef>
              <c:f>Berechnung!$J$56:$J$57</c:f>
              <c:numCache/>
            </c:numRef>
          </c:yVal>
          <c:smooth val="0"/>
        </c:ser>
        <c:ser>
          <c:idx val="1"/>
          <c:order val="1"/>
          <c:tx>
            <c:strRef>
              <c:f>Berechnung!$K$55</c:f>
              <c:strCache>
                <c:ptCount val="1"/>
                <c:pt idx="0">
                  <c:v>2. Gang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Berechnung!$I$56:$I$57</c:f>
              <c:numCache/>
            </c:numRef>
          </c:xVal>
          <c:yVal>
            <c:numRef>
              <c:f>Berechnung!$K$56:$K$57</c:f>
              <c:numCache/>
            </c:numRef>
          </c:yVal>
          <c:smooth val="0"/>
        </c:ser>
        <c:ser>
          <c:idx val="2"/>
          <c:order val="2"/>
          <c:tx>
            <c:strRef>
              <c:f>Berechnung!$L$55</c:f>
              <c:strCache>
                <c:ptCount val="1"/>
                <c:pt idx="0">
                  <c:v>3. Gang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Berechnung!$I$56:$I$57</c:f>
              <c:numCache/>
            </c:numRef>
          </c:xVal>
          <c:yVal>
            <c:numRef>
              <c:f>Berechnung!$L$56:$L$57</c:f>
              <c:numCache/>
            </c:numRef>
          </c:yVal>
          <c:smooth val="0"/>
        </c:ser>
        <c:ser>
          <c:idx val="3"/>
          <c:order val="3"/>
          <c:tx>
            <c:strRef>
              <c:f>Berechnung!$M$55</c:f>
              <c:strCache>
                <c:ptCount val="1"/>
                <c:pt idx="0">
                  <c:v>4. Gang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Berechnung!$I$56:$I$57</c:f>
              <c:numCache/>
            </c:numRef>
          </c:xVal>
          <c:yVal>
            <c:numRef>
              <c:f>Berechnung!$M$56:$M$57</c:f>
              <c:numCache/>
            </c:numRef>
          </c:yVal>
          <c:smooth val="0"/>
        </c:ser>
        <c:ser>
          <c:idx val="4"/>
          <c:order val="4"/>
          <c:tx>
            <c:strRef>
              <c:f>Berechnung!$N$55</c:f>
              <c:strCache>
                <c:ptCount val="1"/>
                <c:pt idx="0">
                  <c:v>5. Gang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Berechnung!$I$56:$I$57</c:f>
              <c:numCache/>
            </c:numRef>
          </c:xVal>
          <c:yVal>
            <c:numRef>
              <c:f>Berechnung!$N$56:$N$57</c:f>
              <c:numCache/>
            </c:numRef>
          </c:yVal>
          <c:smooth val="0"/>
        </c:ser>
        <c:axId val="39914649"/>
        <c:axId val="23687522"/>
      </c:scatterChart>
      <c:valAx>
        <c:axId val="3991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Motordrehzahl in upm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7522"/>
        <c:crosses val="autoZero"/>
        <c:crossBetween val="midCat"/>
        <c:dispUnits/>
      </c:valAx>
      <c:valAx>
        <c:axId val="2368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Geschwindigkeit km/h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4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344"/>
          <c:w val="0.172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Geschwindigkeit im Low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7255"/>
          <c:h val="0.78"/>
        </c:manualLayout>
      </c:layout>
      <c:scatterChart>
        <c:scatterStyle val="lineMarker"/>
        <c:varyColors val="0"/>
        <c:ser>
          <c:idx val="0"/>
          <c:order val="0"/>
          <c:tx>
            <c:strRef>
              <c:f>Berechnung!$J$58</c:f>
              <c:strCache>
                <c:ptCount val="1"/>
                <c:pt idx="0">
                  <c:v>1. Gang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Berechnung!$I$59:$I$60</c:f>
              <c:numCache/>
            </c:numRef>
          </c:xVal>
          <c:yVal>
            <c:numRef>
              <c:f>Berechnung!$J$59:$J$60</c:f>
              <c:numCache/>
            </c:numRef>
          </c:yVal>
          <c:smooth val="0"/>
        </c:ser>
        <c:ser>
          <c:idx val="1"/>
          <c:order val="1"/>
          <c:tx>
            <c:strRef>
              <c:f>Berechnung!$K$58</c:f>
              <c:strCache>
                <c:ptCount val="1"/>
                <c:pt idx="0">
                  <c:v>2. Gang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Berechnung!$I$59:$I$60</c:f>
              <c:numCache/>
            </c:numRef>
          </c:xVal>
          <c:yVal>
            <c:numRef>
              <c:f>Berechnung!$K$59:$K$60</c:f>
              <c:numCache/>
            </c:numRef>
          </c:yVal>
          <c:smooth val="0"/>
        </c:ser>
        <c:ser>
          <c:idx val="2"/>
          <c:order val="2"/>
          <c:tx>
            <c:strRef>
              <c:f>Berechnung!$L$58</c:f>
              <c:strCache>
                <c:ptCount val="1"/>
                <c:pt idx="0">
                  <c:v>3. Gang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Berechnung!$I$59:$I$60</c:f>
              <c:numCache/>
            </c:numRef>
          </c:xVal>
          <c:yVal>
            <c:numRef>
              <c:f>Berechnung!$L$59:$L$60</c:f>
              <c:numCache/>
            </c:numRef>
          </c:yVal>
          <c:smooth val="0"/>
        </c:ser>
        <c:ser>
          <c:idx val="3"/>
          <c:order val="3"/>
          <c:tx>
            <c:strRef>
              <c:f>Berechnung!$M$58</c:f>
              <c:strCache>
                <c:ptCount val="1"/>
                <c:pt idx="0">
                  <c:v>4. Gang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Berechnung!$I$59:$I$60</c:f>
              <c:numCache/>
            </c:numRef>
          </c:xVal>
          <c:yVal>
            <c:numRef>
              <c:f>Berechnung!$M$59:$M$60</c:f>
              <c:numCache/>
            </c:numRef>
          </c:yVal>
          <c:smooth val="0"/>
        </c:ser>
        <c:ser>
          <c:idx val="4"/>
          <c:order val="4"/>
          <c:tx>
            <c:strRef>
              <c:f>Berechnung!$N$58</c:f>
              <c:strCache>
                <c:ptCount val="1"/>
                <c:pt idx="0">
                  <c:v>5. Gang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Berechnung!$I$59:$I$60</c:f>
              <c:numCache/>
            </c:numRef>
          </c:xVal>
          <c:yVal>
            <c:numRef>
              <c:f>Berechnung!$N$59:$N$60</c:f>
              <c:numCache/>
            </c:numRef>
          </c:yVal>
          <c:smooth val="0"/>
        </c:ser>
        <c:axId val="11861107"/>
        <c:axId val="39641100"/>
      </c:scatterChart>
      <c:valAx>
        <c:axId val="11861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Motordrehzahl in upm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1100"/>
        <c:crosses val="autoZero"/>
        <c:crossBetween val="midCat"/>
        <c:dispUnits/>
      </c:valAx>
      <c:valAx>
        <c:axId val="39641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Geschwindigkeit km/h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611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344"/>
          <c:w val="0.172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38100</xdr:rowOff>
    </xdr:from>
    <xdr:to>
      <xdr:col>6</xdr:col>
      <xdr:colOff>190500</xdr:colOff>
      <xdr:row>49</xdr:row>
      <xdr:rowOff>114300</xdr:rowOff>
    </xdr:to>
    <xdr:graphicFrame>
      <xdr:nvGraphicFramePr>
        <xdr:cNvPr id="1" name="Diagramm 2"/>
        <xdr:cNvGraphicFramePr/>
      </xdr:nvGraphicFramePr>
      <xdr:xfrm>
        <a:off x="304800" y="6715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35</xdr:row>
      <xdr:rowOff>28575</xdr:rowOff>
    </xdr:from>
    <xdr:to>
      <xdr:col>13</xdr:col>
      <xdr:colOff>19050</xdr:colOff>
      <xdr:row>49</xdr:row>
      <xdr:rowOff>104775</xdr:rowOff>
    </xdr:to>
    <xdr:graphicFrame>
      <xdr:nvGraphicFramePr>
        <xdr:cNvPr id="2" name="Diagramm 3"/>
        <xdr:cNvGraphicFramePr/>
      </xdr:nvGraphicFramePr>
      <xdr:xfrm>
        <a:off x="4962525" y="6705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R23" sqref="R23"/>
    </sheetView>
  </sheetViews>
  <sheetFormatPr defaultColWidth="11.421875" defaultRowHeight="15"/>
  <cols>
    <col min="2" max="2" width="11.28125" style="0" bestFit="1" customWidth="1"/>
    <col min="3" max="3" width="19.28125" style="0" bestFit="1" customWidth="1"/>
    <col min="4" max="4" width="10.00390625" style="0" bestFit="1" customWidth="1"/>
    <col min="5" max="5" width="9.7109375" style="0" bestFit="1" customWidth="1"/>
    <col min="6" max="6" width="8.57421875" style="0" bestFit="1" customWidth="1"/>
    <col min="8" max="8" width="7.00390625" style="0" customWidth="1"/>
    <col min="9" max="9" width="23.7109375" style="0" bestFit="1" customWidth="1"/>
    <col min="10" max="14" width="7.57421875" style="0" bestFit="1" customWidth="1"/>
  </cols>
  <sheetData>
    <row r="1" spans="1:4" ht="15.75">
      <c r="A1" s="24" t="s">
        <v>0</v>
      </c>
      <c r="B1" s="24"/>
      <c r="C1" s="24"/>
      <c r="D1" s="24"/>
    </row>
    <row r="3" spans="2:19" ht="1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5">
      <c r="B4" s="25" t="s">
        <v>2</v>
      </c>
      <c r="C4" s="25"/>
      <c r="D4" s="1" t="s">
        <v>17</v>
      </c>
      <c r="E4" s="1" t="s">
        <v>21</v>
      </c>
      <c r="F4" s="1" t="s">
        <v>22</v>
      </c>
      <c r="G4" s="1"/>
      <c r="H4" s="25" t="s">
        <v>3</v>
      </c>
      <c r="I4" s="25"/>
      <c r="J4" s="1" t="s">
        <v>4</v>
      </c>
      <c r="K4" s="1" t="s">
        <v>13</v>
      </c>
      <c r="L4" s="1"/>
      <c r="M4" s="1"/>
      <c r="N4" s="1"/>
      <c r="O4" s="1"/>
      <c r="P4" s="1"/>
      <c r="Q4" s="1"/>
      <c r="R4" s="1"/>
      <c r="S4" s="1"/>
    </row>
    <row r="5" spans="2:11" ht="15">
      <c r="B5" s="1">
        <v>1</v>
      </c>
      <c r="C5" t="s">
        <v>32</v>
      </c>
      <c r="D5" s="2">
        <f aca="true" t="shared" si="0" ref="D5:D12">$E$5/E5</f>
        <v>1</v>
      </c>
      <c r="E5">
        <v>1.41</v>
      </c>
      <c r="F5">
        <v>2.27</v>
      </c>
      <c r="H5" s="1">
        <v>1</v>
      </c>
      <c r="I5" t="s">
        <v>32</v>
      </c>
      <c r="J5" s="2">
        <f>$K$5/K5</f>
        <v>1</v>
      </c>
      <c r="K5">
        <v>3.727</v>
      </c>
    </row>
    <row r="6" spans="2:11" ht="15">
      <c r="B6" s="1">
        <v>2</v>
      </c>
      <c r="C6" t="s">
        <v>5</v>
      </c>
      <c r="D6" s="2">
        <f t="shared" si="0"/>
        <v>1</v>
      </c>
      <c r="E6">
        <v>1.41</v>
      </c>
      <c r="F6">
        <v>2.27</v>
      </c>
      <c r="H6" s="1">
        <v>2</v>
      </c>
      <c r="I6" t="s">
        <v>5</v>
      </c>
      <c r="J6" s="2">
        <f>$K$5/K6</f>
        <v>0.9534407776925045</v>
      </c>
      <c r="K6">
        <v>3.909</v>
      </c>
    </row>
    <row r="7" spans="2:11" ht="15">
      <c r="B7" s="1">
        <v>3</v>
      </c>
      <c r="C7" t="s">
        <v>66</v>
      </c>
      <c r="D7" s="2">
        <f t="shared" si="0"/>
        <v>0.8924050632911391</v>
      </c>
      <c r="E7">
        <v>1.58</v>
      </c>
      <c r="F7">
        <v>2.51</v>
      </c>
      <c r="H7" s="1">
        <v>3</v>
      </c>
      <c r="I7" t="s">
        <v>30</v>
      </c>
      <c r="J7" s="2">
        <f>$K$5/K7</f>
        <v>0.9068126520681264</v>
      </c>
      <c r="K7">
        <v>4.11</v>
      </c>
    </row>
    <row r="8" spans="2:11" ht="15">
      <c r="B8" s="1">
        <v>4</v>
      </c>
      <c r="C8" t="s">
        <v>15</v>
      </c>
      <c r="D8" s="2">
        <f t="shared" si="0"/>
        <v>0.8924050632911391</v>
      </c>
      <c r="E8">
        <v>1.58</v>
      </c>
      <c r="F8">
        <v>4.16</v>
      </c>
      <c r="H8" s="1">
        <v>4</v>
      </c>
      <c r="I8" t="s">
        <v>18</v>
      </c>
      <c r="J8" s="2">
        <f>$K$5/K8</f>
        <v>0.8049676025917927</v>
      </c>
      <c r="K8">
        <v>4.63</v>
      </c>
    </row>
    <row r="9" spans="2:11" ht="15">
      <c r="B9" s="1">
        <v>5</v>
      </c>
      <c r="C9" t="s">
        <v>69</v>
      </c>
      <c r="D9" s="2">
        <f t="shared" si="0"/>
        <v>0.8623853211009174</v>
      </c>
      <c r="E9">
        <v>1.635</v>
      </c>
      <c r="F9" s="8">
        <v>4.9</v>
      </c>
      <c r="H9" s="1">
        <v>5</v>
      </c>
      <c r="I9" t="s">
        <v>14</v>
      </c>
      <c r="J9" s="2">
        <f>$K$5/K9</f>
        <v>0.7279296875</v>
      </c>
      <c r="K9">
        <v>5.12</v>
      </c>
    </row>
    <row r="10" spans="2:10" ht="15">
      <c r="B10" s="1">
        <v>6</v>
      </c>
      <c r="C10" t="s">
        <v>70</v>
      </c>
      <c r="D10" s="2">
        <f t="shared" si="0"/>
        <v>0.844311377245509</v>
      </c>
      <c r="E10">
        <v>1.67</v>
      </c>
      <c r="F10">
        <v>5.14</v>
      </c>
      <c r="H10" s="1"/>
      <c r="J10" s="2"/>
    </row>
    <row r="11" spans="2:10" ht="15">
      <c r="B11" s="1">
        <v>7</v>
      </c>
      <c r="C11" t="s">
        <v>71</v>
      </c>
      <c r="D11" s="2">
        <f t="shared" si="0"/>
        <v>0.8545454545454545</v>
      </c>
      <c r="E11">
        <v>1.65</v>
      </c>
      <c r="F11" s="8">
        <v>6.4</v>
      </c>
      <c r="H11" s="1"/>
      <c r="J11" s="2"/>
    </row>
    <row r="12" spans="2:10" ht="15">
      <c r="B12" s="1">
        <v>8</v>
      </c>
      <c r="C12" t="s">
        <v>72</v>
      </c>
      <c r="D12" s="2">
        <f t="shared" si="0"/>
        <v>0.8343195266272189</v>
      </c>
      <c r="E12">
        <v>1.69</v>
      </c>
      <c r="F12" s="8">
        <v>6.5</v>
      </c>
      <c r="H12" s="1"/>
      <c r="J12" s="2"/>
    </row>
    <row r="15" spans="2:14" s="1" customFormat="1" ht="15">
      <c r="B15" s="25" t="s">
        <v>6</v>
      </c>
      <c r="C15" s="25"/>
      <c r="D15" s="1" t="s">
        <v>4</v>
      </c>
      <c r="E15" s="10" t="s">
        <v>61</v>
      </c>
      <c r="F15" s="1" t="s">
        <v>62</v>
      </c>
      <c r="H15" s="25" t="s">
        <v>51</v>
      </c>
      <c r="I15" s="25"/>
      <c r="J15" s="1" t="s">
        <v>52</v>
      </c>
      <c r="K15" s="1" t="s">
        <v>53</v>
      </c>
      <c r="L15" s="1" t="s">
        <v>54</v>
      </c>
      <c r="M15" s="1" t="s">
        <v>55</v>
      </c>
      <c r="N15" s="1" t="s">
        <v>56</v>
      </c>
    </row>
    <row r="16" spans="2:14" ht="15">
      <c r="B16" s="1">
        <v>1</v>
      </c>
      <c r="C16" t="s">
        <v>68</v>
      </c>
      <c r="D16" s="2">
        <f>E16/$E$16</f>
        <v>1</v>
      </c>
      <c r="E16">
        <v>68.9</v>
      </c>
      <c r="F16" s="11">
        <f>E16*PI()</f>
        <v>216.45573383233676</v>
      </c>
      <c r="H16" s="1">
        <v>1</v>
      </c>
      <c r="I16" t="s">
        <v>32</v>
      </c>
      <c r="J16">
        <v>3.63</v>
      </c>
      <c r="K16">
        <v>1.95</v>
      </c>
      <c r="L16">
        <v>1.42</v>
      </c>
      <c r="M16">
        <v>1</v>
      </c>
      <c r="N16">
        <v>0.8</v>
      </c>
    </row>
    <row r="17" spans="2:14" ht="15">
      <c r="B17" s="1">
        <v>2</v>
      </c>
      <c r="C17" s="4" t="s">
        <v>9</v>
      </c>
      <c r="D17" s="2">
        <f>E17/$E$16</f>
        <v>1.0435413642960814</v>
      </c>
      <c r="E17">
        <v>71.9</v>
      </c>
      <c r="F17" s="11">
        <f>E17*PI()</f>
        <v>225.88051179310614</v>
      </c>
      <c r="H17" s="1">
        <v>2</v>
      </c>
      <c r="I17" t="s">
        <v>31</v>
      </c>
      <c r="J17">
        <v>3.63</v>
      </c>
      <c r="K17">
        <v>1.95</v>
      </c>
      <c r="L17">
        <v>1.42</v>
      </c>
      <c r="M17">
        <v>1</v>
      </c>
      <c r="N17">
        <v>0.8</v>
      </c>
    </row>
    <row r="18" spans="2:13" ht="15">
      <c r="B18" s="1">
        <v>3</v>
      </c>
      <c r="C18" t="s">
        <v>10</v>
      </c>
      <c r="D18" s="2">
        <f>E18/$E$16</f>
        <v>1.065312046444122</v>
      </c>
      <c r="E18">
        <v>73.4</v>
      </c>
      <c r="F18" s="11">
        <f>E18*PI()</f>
        <v>230.59290077349084</v>
      </c>
      <c r="H18" s="1">
        <v>3</v>
      </c>
      <c r="I18" t="s">
        <v>30</v>
      </c>
      <c r="J18">
        <v>3.14</v>
      </c>
      <c r="K18">
        <v>1.95</v>
      </c>
      <c r="L18">
        <v>1.42</v>
      </c>
      <c r="M18">
        <v>1</v>
      </c>
    </row>
    <row r="19" spans="2:9" ht="15">
      <c r="B19" s="1">
        <v>4</v>
      </c>
      <c r="C19" t="s">
        <v>11</v>
      </c>
      <c r="D19" s="2">
        <f>E19/$E$16</f>
        <v>1.1059506531204644</v>
      </c>
      <c r="E19">
        <v>76.2</v>
      </c>
      <c r="F19" s="11">
        <f>E19*PI()</f>
        <v>239.38936020354225</v>
      </c>
      <c r="H19" s="1">
        <v>4</v>
      </c>
      <c r="I19" t="s">
        <v>57</v>
      </c>
    </row>
    <row r="20" spans="2:6" ht="15">
      <c r="B20" s="1">
        <v>5</v>
      </c>
      <c r="C20" t="s">
        <v>12</v>
      </c>
      <c r="D20" s="2">
        <f>E20/$E$16</f>
        <v>1.1428156748911464</v>
      </c>
      <c r="E20">
        <v>78.74</v>
      </c>
      <c r="F20" s="11">
        <f>E20*PI()</f>
        <v>247.3690055436603</v>
      </c>
    </row>
    <row r="21" spans="2:6" ht="15">
      <c r="B21" s="1">
        <v>6</v>
      </c>
      <c r="C21" t="s">
        <v>73</v>
      </c>
      <c r="D21" s="2">
        <f>E21/$E$16</f>
        <v>1.1796806966618287</v>
      </c>
      <c r="E21">
        <v>81.28</v>
      </c>
      <c r="F21" s="11">
        <f>E21*PI()</f>
        <v>255.3486508837784</v>
      </c>
    </row>
    <row r="22" spans="2:6" ht="15">
      <c r="B22" s="1">
        <v>7</v>
      </c>
      <c r="C22" t="s">
        <v>74</v>
      </c>
      <c r="D22" s="2">
        <f>E22/$E$16</f>
        <v>1.2165457184325108</v>
      </c>
      <c r="E22">
        <f>33*2.54</f>
        <v>83.82000000000001</v>
      </c>
      <c r="F22" s="11">
        <f>E22*PI()</f>
        <v>263.3282962238965</v>
      </c>
    </row>
    <row r="24" spans="1:14" ht="15">
      <c r="A24" s="25" t="s">
        <v>7</v>
      </c>
      <c r="B24" s="25"/>
      <c r="C24" s="25"/>
      <c r="J24" s="27" t="s">
        <v>58</v>
      </c>
      <c r="K24" s="27"/>
      <c r="L24" s="27"/>
      <c r="M24" s="27"/>
      <c r="N24" s="27"/>
    </row>
    <row r="25" spans="1:14" ht="15">
      <c r="A25" s="1" t="s">
        <v>8</v>
      </c>
      <c r="E25" s="1" t="s">
        <v>4</v>
      </c>
      <c r="F25" s="1" t="s">
        <v>21</v>
      </c>
      <c r="G25" s="1" t="s">
        <v>22</v>
      </c>
      <c r="J25" s="1" t="s">
        <v>52</v>
      </c>
      <c r="K25" s="1" t="s">
        <v>53</v>
      </c>
      <c r="L25" s="1" t="s">
        <v>54</v>
      </c>
      <c r="M25" s="1" t="s">
        <v>55</v>
      </c>
      <c r="N25" s="1" t="s">
        <v>56</v>
      </c>
    </row>
    <row r="26" spans="1:14" ht="15">
      <c r="A26" s="3">
        <v>1</v>
      </c>
      <c r="B26" t="s">
        <v>51</v>
      </c>
      <c r="C26" s="2" t="str">
        <f>INDEX(I16:I22,$A$26)</f>
        <v>Samurai</v>
      </c>
      <c r="E26" s="2"/>
      <c r="I26" s="5" t="s">
        <v>59</v>
      </c>
      <c r="J26" s="8">
        <f>INDEX(J16:J19,$A$26)*$F$27*$F$28</f>
        <v>19.0759041</v>
      </c>
      <c r="K26" s="8">
        <f>INDEX(K16:K19,$A$26)*$F$27*$F$28</f>
        <v>10.2473865</v>
      </c>
      <c r="L26" s="8">
        <f>INDEX(L16:L19,$A$26)*$F$27*$F$28</f>
        <v>7.4621993999999985</v>
      </c>
      <c r="M26" s="8">
        <f>INDEX(M16:M19,$A$26)*$F$27*$F$28</f>
        <v>5.25507</v>
      </c>
      <c r="N26" s="8">
        <f>INDEX(N16:N19,$A$26)*$F$27*$F$28</f>
        <v>4.204056</v>
      </c>
    </row>
    <row r="27" spans="1:14" ht="15">
      <c r="A27" s="3">
        <v>1</v>
      </c>
      <c r="B27" t="s">
        <v>67</v>
      </c>
      <c r="C27" s="2" t="str">
        <f>INDEX(C5:C13,$A$27)</f>
        <v>Samurai</v>
      </c>
      <c r="E27" s="2">
        <f>INDEX(D5:D13,$A$27)</f>
        <v>1</v>
      </c>
      <c r="F27" s="8">
        <f>INDEX(E5:E13,$A$27)</f>
        <v>1.41</v>
      </c>
      <c r="G27" s="8">
        <f>INDEX(F5:F13,$A$27)</f>
        <v>2.27</v>
      </c>
      <c r="I27" s="5" t="s">
        <v>60</v>
      </c>
      <c r="J27" s="8">
        <f>INDEX(J16:J19,$A$26)*$G$27*$G$28</f>
        <v>30.7108527</v>
      </c>
      <c r="K27" s="8">
        <f>INDEX(K16:K19,$A$26)*$G$27*$G$28</f>
        <v>16.4975655</v>
      </c>
      <c r="L27" s="8">
        <f>INDEX(L16:L19,$A$26)*$G$27*$G$28</f>
        <v>12.0136118</v>
      </c>
      <c r="M27" s="8">
        <f>INDEX(M16:M19,$A$26)*$G$27*$G$28</f>
        <v>8.46029</v>
      </c>
      <c r="N27" s="8">
        <f>INDEX(N16:N19,$A$26)*$G$27*$G$28</f>
        <v>6.768232</v>
      </c>
    </row>
    <row r="28" spans="1:7" ht="15">
      <c r="A28" s="3">
        <v>1</v>
      </c>
      <c r="B28" t="s">
        <v>3</v>
      </c>
      <c r="C28" s="2" t="str">
        <f>INDEX(I5:I13,$A$28)</f>
        <v>Samurai</v>
      </c>
      <c r="E28" s="2">
        <f>INDEX(J5:J13,$A$28)</f>
        <v>1</v>
      </c>
      <c r="F28" s="8">
        <f>INDEX(K5:K13,$A$28)</f>
        <v>3.727</v>
      </c>
      <c r="G28" s="8">
        <f>F28</f>
        <v>3.727</v>
      </c>
    </row>
    <row r="29" spans="1:7" ht="15">
      <c r="A29" s="3">
        <v>1</v>
      </c>
      <c r="B29" t="s">
        <v>6</v>
      </c>
      <c r="C29" s="2" t="str">
        <f>INDEX(C16:C22,$A$29)</f>
        <v>205/75R15 d=68,9cm</v>
      </c>
      <c r="E29" s="2">
        <f>INDEX(D16:D22,$A$29)</f>
        <v>1</v>
      </c>
      <c r="F29" s="11">
        <f>INDEX(F16:F22,$A$29)</f>
        <v>216.45573383233676</v>
      </c>
      <c r="G29" s="8"/>
    </row>
    <row r="32" spans="3:5" ht="15">
      <c r="C32" s="26" t="s">
        <v>16</v>
      </c>
      <c r="D32" s="26"/>
      <c r="E32" s="22">
        <f>PRODUCT(E26:E29)</f>
        <v>1</v>
      </c>
    </row>
    <row r="34" spans="3:4" ht="15">
      <c r="C34" s="23" t="s">
        <v>20</v>
      </c>
      <c r="D34" s="23"/>
    </row>
    <row r="35" ht="15">
      <c r="C35" t="s">
        <v>19</v>
      </c>
    </row>
    <row r="53" spans="8:15" ht="15">
      <c r="H53" s="19"/>
      <c r="I53" s="12" t="s">
        <v>63</v>
      </c>
      <c r="J53" s="13">
        <v>6500</v>
      </c>
      <c r="O53" s="19"/>
    </row>
    <row r="54" spans="8:15" ht="15">
      <c r="H54" s="19"/>
      <c r="I54" s="19"/>
      <c r="J54" s="28" t="s">
        <v>64</v>
      </c>
      <c r="K54" s="29"/>
      <c r="L54" s="29"/>
      <c r="M54" s="29"/>
      <c r="N54" s="30"/>
      <c r="O54" s="19"/>
    </row>
    <row r="55" spans="8:15" ht="15">
      <c r="H55" s="19"/>
      <c r="I55" s="19"/>
      <c r="J55" s="14" t="s">
        <v>52</v>
      </c>
      <c r="K55" s="14" t="s">
        <v>53</v>
      </c>
      <c r="L55" s="14" t="s">
        <v>54</v>
      </c>
      <c r="M55" s="21" t="s">
        <v>55</v>
      </c>
      <c r="N55" s="14" t="s">
        <v>56</v>
      </c>
      <c r="O55" s="19"/>
    </row>
    <row r="56" spans="8:15" ht="15">
      <c r="H56" s="15" t="s">
        <v>59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8">
        <v>0</v>
      </c>
      <c r="O56" s="12" t="s">
        <v>65</v>
      </c>
    </row>
    <row r="57" spans="8:15" ht="15">
      <c r="H57" s="12"/>
      <c r="I57" s="20">
        <f>$J$53</f>
        <v>6500</v>
      </c>
      <c r="J57" s="16">
        <f>$I$57/J$26*60*$F$29/100000</f>
        <v>44.253596449256285</v>
      </c>
      <c r="K57" s="16">
        <f>$I$57/K$26*60*$F$29/100000</f>
        <v>82.37977185169248</v>
      </c>
      <c r="L57" s="16">
        <f>$I$57/L$26*60*$F$29/100000</f>
        <v>113.12715148647912</v>
      </c>
      <c r="M57" s="16">
        <f>$I$57/M$26*60*$F$29/100000</f>
        <v>160.64055511080034</v>
      </c>
      <c r="N57" s="16">
        <f>$I$57/N$26*60*$F$29/100000</f>
        <v>200.8006938885004</v>
      </c>
      <c r="O57" s="17" t="s">
        <v>65</v>
      </c>
    </row>
    <row r="58" spans="8:15" ht="15">
      <c r="H58" s="12"/>
      <c r="I58" s="20"/>
      <c r="J58" s="14" t="s">
        <v>52</v>
      </c>
      <c r="K58" s="14" t="s">
        <v>53</v>
      </c>
      <c r="L58" s="14" t="s">
        <v>54</v>
      </c>
      <c r="M58" s="14" t="s">
        <v>55</v>
      </c>
      <c r="N58" s="14" t="s">
        <v>56</v>
      </c>
      <c r="O58" s="17"/>
    </row>
    <row r="59" spans="8:15" ht="15">
      <c r="H59" s="15" t="s">
        <v>60</v>
      </c>
      <c r="I59" s="20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7" t="s">
        <v>65</v>
      </c>
    </row>
    <row r="60" spans="8:15" ht="15">
      <c r="H60" s="12"/>
      <c r="I60" s="20">
        <f>$J$53</f>
        <v>6500</v>
      </c>
      <c r="J60" s="12">
        <f>$I$60/J$27*60*$F$29/100000</f>
        <v>27.48791673720324</v>
      </c>
      <c r="K60" s="12">
        <f>$I$60/K$27*60*$F$29/100000</f>
        <v>51.169814233870646</v>
      </c>
      <c r="L60" s="12">
        <f>$I$60/L$27*60*$F$29/100000</f>
        <v>70.26840687045618</v>
      </c>
      <c r="M60" s="12">
        <f>$I$60/M$27*60*$F$29/100000</f>
        <v>99.78113775604776</v>
      </c>
      <c r="N60" s="12">
        <f>$I$60/N$27*60*$F$29/100000</f>
        <v>124.72642219505971</v>
      </c>
      <c r="O60" s="17" t="s">
        <v>65</v>
      </c>
    </row>
  </sheetData>
  <sheetProtection/>
  <mergeCells count="10">
    <mergeCell ref="J24:N24"/>
    <mergeCell ref="J54:N54"/>
    <mergeCell ref="A24:C24"/>
    <mergeCell ref="C34:D34"/>
    <mergeCell ref="A1:D1"/>
    <mergeCell ref="H4:I4"/>
    <mergeCell ref="C32:D32"/>
    <mergeCell ref="B4:C4"/>
    <mergeCell ref="B15:C15"/>
    <mergeCell ref="H15:I15"/>
  </mergeCells>
  <printOptions/>
  <pageMargins left="0.7" right="0.7" top="0.787401575" bottom="0.7874015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zoomScalePageLayoutView="0" workbookViewId="0" topLeftCell="A1">
      <selection activeCell="C78" sqref="C78"/>
    </sheetView>
  </sheetViews>
  <sheetFormatPr defaultColWidth="11.421875" defaultRowHeight="15"/>
  <cols>
    <col min="9" max="10" width="11.28125" style="0" customWidth="1"/>
  </cols>
  <sheetData>
    <row r="1" spans="6:11" ht="18.75">
      <c r="F1" s="6" t="s">
        <v>23</v>
      </c>
      <c r="H1" s="6" t="s">
        <v>2</v>
      </c>
      <c r="I1" s="6"/>
      <c r="J1" s="6"/>
      <c r="K1" s="6" t="s">
        <v>24</v>
      </c>
    </row>
    <row r="2" spans="4:15" ht="21">
      <c r="D2" s="6" t="s">
        <v>25</v>
      </c>
      <c r="F2" s="6"/>
      <c r="H2" s="6" t="s">
        <v>26</v>
      </c>
      <c r="I2" s="6" t="s">
        <v>27</v>
      </c>
      <c r="K2" s="6"/>
      <c r="L2" s="6"/>
      <c r="M2" s="7" t="s">
        <v>28</v>
      </c>
      <c r="N2" s="7"/>
      <c r="O2" s="7" t="s">
        <v>29</v>
      </c>
    </row>
    <row r="3" spans="1:15" ht="15">
      <c r="A3" t="s">
        <v>30</v>
      </c>
      <c r="D3">
        <v>1</v>
      </c>
      <c r="F3">
        <v>3.14</v>
      </c>
      <c r="H3">
        <v>1.58</v>
      </c>
      <c r="I3">
        <v>2.51</v>
      </c>
      <c r="K3">
        <v>4.11</v>
      </c>
      <c r="M3" s="8">
        <f aca="true" t="shared" si="0" ref="M3:M66">PRODUCT(F3,H3,K3)</f>
        <v>20.390532000000004</v>
      </c>
      <c r="N3" s="8"/>
      <c r="O3" s="8">
        <f>PRODUCT(F3,I3,K3)</f>
        <v>32.392554</v>
      </c>
    </row>
    <row r="4" spans="4:15" ht="15">
      <c r="D4">
        <v>2</v>
      </c>
      <c r="F4">
        <v>1.95</v>
      </c>
      <c r="H4">
        <v>1.58</v>
      </c>
      <c r="I4">
        <v>2.51</v>
      </c>
      <c r="K4">
        <v>4.11</v>
      </c>
      <c r="M4" s="8">
        <f t="shared" si="0"/>
        <v>12.66291</v>
      </c>
      <c r="N4" s="8"/>
      <c r="O4" s="8">
        <f aca="true" t="shared" si="1" ref="O4:O66">PRODUCT(F4,I4,K4)</f>
        <v>20.116395</v>
      </c>
    </row>
    <row r="5" spans="4:15" ht="15">
      <c r="D5">
        <v>3</v>
      </c>
      <c r="F5">
        <v>1.42</v>
      </c>
      <c r="H5">
        <v>1.58</v>
      </c>
      <c r="I5">
        <v>2.51</v>
      </c>
      <c r="K5">
        <v>4.11</v>
      </c>
      <c r="M5" s="8">
        <f t="shared" si="0"/>
        <v>9.221196</v>
      </c>
      <c r="N5" s="8"/>
      <c r="O5" s="8">
        <f t="shared" si="1"/>
        <v>14.648862</v>
      </c>
    </row>
    <row r="6" spans="4:15" ht="15">
      <c r="D6">
        <v>4</v>
      </c>
      <c r="F6">
        <v>1</v>
      </c>
      <c r="H6">
        <v>1.58</v>
      </c>
      <c r="I6">
        <v>2.51</v>
      </c>
      <c r="K6">
        <v>4.11</v>
      </c>
      <c r="M6" s="8">
        <f t="shared" si="0"/>
        <v>6.493800000000001</v>
      </c>
      <c r="N6" s="8"/>
      <c r="O6" s="8">
        <f t="shared" si="1"/>
        <v>10.3161</v>
      </c>
    </row>
    <row r="7" spans="13:15" ht="15">
      <c r="M7" s="8"/>
      <c r="N7" s="8"/>
      <c r="O7" s="8"/>
    </row>
    <row r="8" spans="1:15" ht="15">
      <c r="A8" t="s">
        <v>31</v>
      </c>
      <c r="D8">
        <v>1</v>
      </c>
      <c r="F8">
        <v>3.63</v>
      </c>
      <c r="H8">
        <v>1.41</v>
      </c>
      <c r="I8">
        <v>2.27</v>
      </c>
      <c r="K8">
        <v>3.91</v>
      </c>
      <c r="M8" s="8">
        <f t="shared" si="0"/>
        <v>20.012553</v>
      </c>
      <c r="N8" s="8"/>
      <c r="O8" s="8">
        <f t="shared" si="1"/>
        <v>32.218791</v>
      </c>
    </row>
    <row r="9" spans="4:15" ht="15">
      <c r="D9">
        <v>2</v>
      </c>
      <c r="F9">
        <v>1.95</v>
      </c>
      <c r="H9">
        <v>1.41</v>
      </c>
      <c r="I9">
        <v>2.27</v>
      </c>
      <c r="K9">
        <v>3.91</v>
      </c>
      <c r="M9" s="8">
        <f t="shared" si="0"/>
        <v>10.750544999999999</v>
      </c>
      <c r="N9" s="8"/>
      <c r="O9" s="8">
        <f t="shared" si="1"/>
        <v>17.307615</v>
      </c>
    </row>
    <row r="10" spans="4:15" ht="15">
      <c r="D10">
        <v>3</v>
      </c>
      <c r="F10">
        <v>1.42</v>
      </c>
      <c r="H10">
        <v>1.41</v>
      </c>
      <c r="I10">
        <v>2.27</v>
      </c>
      <c r="K10">
        <v>3.91</v>
      </c>
      <c r="M10" s="8">
        <f t="shared" si="0"/>
        <v>7.828601999999999</v>
      </c>
      <c r="N10" s="8"/>
      <c r="O10" s="8">
        <f t="shared" si="1"/>
        <v>12.603494</v>
      </c>
    </row>
    <row r="11" spans="4:15" ht="15">
      <c r="D11">
        <v>4</v>
      </c>
      <c r="F11">
        <v>1</v>
      </c>
      <c r="H11">
        <v>1.41</v>
      </c>
      <c r="I11">
        <v>2.27</v>
      </c>
      <c r="K11">
        <v>3.91</v>
      </c>
      <c r="M11" s="8">
        <f t="shared" si="0"/>
        <v>5.5131</v>
      </c>
      <c r="N11" s="8"/>
      <c r="O11" s="8">
        <f t="shared" si="1"/>
        <v>8.8757</v>
      </c>
    </row>
    <row r="12" spans="4:15" ht="15">
      <c r="D12">
        <v>5</v>
      </c>
      <c r="F12">
        <v>0.8</v>
      </c>
      <c r="H12">
        <v>1.41</v>
      </c>
      <c r="I12">
        <v>2.27</v>
      </c>
      <c r="K12">
        <v>3.91</v>
      </c>
      <c r="M12" s="8">
        <f t="shared" si="0"/>
        <v>4.41048</v>
      </c>
      <c r="N12" s="8"/>
      <c r="O12" s="8">
        <f t="shared" si="1"/>
        <v>7.100560000000001</v>
      </c>
    </row>
    <row r="13" spans="13:15" ht="15">
      <c r="M13" s="8"/>
      <c r="N13" s="8"/>
      <c r="O13" s="8"/>
    </row>
    <row r="14" spans="1:15" ht="15">
      <c r="A14" t="s">
        <v>32</v>
      </c>
      <c r="D14">
        <v>1</v>
      </c>
      <c r="F14">
        <v>3.63</v>
      </c>
      <c r="H14">
        <v>1.41</v>
      </c>
      <c r="I14">
        <v>2.27</v>
      </c>
      <c r="K14">
        <v>3.73</v>
      </c>
      <c r="M14" s="8">
        <f t="shared" si="0"/>
        <v>19.091258999999997</v>
      </c>
      <c r="N14" s="8"/>
      <c r="O14" s="8">
        <f t="shared" si="1"/>
        <v>30.735573</v>
      </c>
    </row>
    <row r="15" spans="4:15" ht="15">
      <c r="D15">
        <v>2</v>
      </c>
      <c r="F15">
        <v>1.95</v>
      </c>
      <c r="H15">
        <v>1.41</v>
      </c>
      <c r="I15">
        <v>2.27</v>
      </c>
      <c r="K15">
        <v>3.73</v>
      </c>
      <c r="M15" s="8">
        <f t="shared" si="0"/>
        <v>10.255635</v>
      </c>
      <c r="N15" s="8"/>
      <c r="O15" s="8">
        <f t="shared" si="1"/>
        <v>16.510845</v>
      </c>
    </row>
    <row r="16" spans="4:15" ht="15">
      <c r="D16">
        <v>3</v>
      </c>
      <c r="F16">
        <v>1.42</v>
      </c>
      <c r="H16">
        <v>1.41</v>
      </c>
      <c r="I16">
        <v>2.27</v>
      </c>
      <c r="K16">
        <v>3.73</v>
      </c>
      <c r="M16" s="8">
        <f t="shared" si="0"/>
        <v>7.4682059999999995</v>
      </c>
      <c r="N16" s="8"/>
      <c r="O16" s="8">
        <f t="shared" si="1"/>
        <v>12.023282</v>
      </c>
    </row>
    <row r="17" spans="4:15" ht="15">
      <c r="D17">
        <v>4</v>
      </c>
      <c r="F17">
        <v>1</v>
      </c>
      <c r="H17">
        <v>1.41</v>
      </c>
      <c r="I17">
        <v>2.27</v>
      </c>
      <c r="K17">
        <v>3.73</v>
      </c>
      <c r="M17" s="8">
        <f t="shared" si="0"/>
        <v>5.2593</v>
      </c>
      <c r="N17" s="8"/>
      <c r="O17" s="8">
        <f t="shared" si="1"/>
        <v>8.4671</v>
      </c>
    </row>
    <row r="18" spans="4:15" ht="15">
      <c r="D18">
        <v>5</v>
      </c>
      <c r="F18">
        <v>0.8</v>
      </c>
      <c r="H18">
        <v>1.41</v>
      </c>
      <c r="I18">
        <v>2.27</v>
      </c>
      <c r="K18">
        <v>3.73</v>
      </c>
      <c r="M18" s="8">
        <f t="shared" si="0"/>
        <v>4.207439999999999</v>
      </c>
      <c r="N18" s="8"/>
      <c r="O18" s="8">
        <f t="shared" si="1"/>
        <v>6.773680000000001</v>
      </c>
    </row>
    <row r="19" spans="13:15" ht="15">
      <c r="M19" s="8"/>
      <c r="N19" s="8"/>
      <c r="O19" s="8"/>
    </row>
    <row r="20" spans="1:15" ht="15">
      <c r="A20" t="s">
        <v>33</v>
      </c>
      <c r="D20">
        <v>1</v>
      </c>
      <c r="F20">
        <v>3.63</v>
      </c>
      <c r="H20">
        <v>1.58</v>
      </c>
      <c r="I20">
        <v>2.51</v>
      </c>
      <c r="K20">
        <v>3.91</v>
      </c>
      <c r="M20" s="8">
        <f t="shared" si="0"/>
        <v>22.425414000000004</v>
      </c>
      <c r="N20" s="8"/>
      <c r="O20" s="8">
        <f t="shared" si="1"/>
        <v>35.62518299999999</v>
      </c>
    </row>
    <row r="21" spans="4:15" ht="15">
      <c r="D21">
        <v>2</v>
      </c>
      <c r="F21">
        <v>1.95</v>
      </c>
      <c r="H21">
        <v>1.58</v>
      </c>
      <c r="I21">
        <v>2.51</v>
      </c>
      <c r="K21">
        <v>3.91</v>
      </c>
      <c r="M21" s="8">
        <f t="shared" si="0"/>
        <v>12.046710000000001</v>
      </c>
      <c r="N21" s="8"/>
      <c r="O21" s="8">
        <f t="shared" si="1"/>
        <v>19.137495</v>
      </c>
    </row>
    <row r="22" spans="4:15" ht="15">
      <c r="D22">
        <v>3</v>
      </c>
      <c r="F22">
        <v>1.42</v>
      </c>
      <c r="H22">
        <v>1.58</v>
      </c>
      <c r="I22">
        <v>2.51</v>
      </c>
      <c r="K22">
        <v>3.91</v>
      </c>
      <c r="M22" s="8">
        <f t="shared" si="0"/>
        <v>8.772476</v>
      </c>
      <c r="N22" s="8"/>
      <c r="O22" s="8">
        <f t="shared" si="1"/>
        <v>13.936022</v>
      </c>
    </row>
    <row r="23" spans="4:15" ht="15">
      <c r="D23">
        <v>4</v>
      </c>
      <c r="F23">
        <v>1</v>
      </c>
      <c r="H23">
        <v>1.58</v>
      </c>
      <c r="I23">
        <v>2.51</v>
      </c>
      <c r="K23">
        <v>3.91</v>
      </c>
      <c r="M23" s="8">
        <f t="shared" si="0"/>
        <v>6.1778</v>
      </c>
      <c r="N23" s="8"/>
      <c r="O23" s="8">
        <f t="shared" si="1"/>
        <v>9.8141</v>
      </c>
    </row>
    <row r="24" spans="4:15" ht="15">
      <c r="D24">
        <v>5</v>
      </c>
      <c r="F24">
        <v>0.8</v>
      </c>
      <c r="H24">
        <v>1.58</v>
      </c>
      <c r="I24">
        <v>2.51</v>
      </c>
      <c r="K24">
        <v>3.91</v>
      </c>
      <c r="M24" s="8">
        <f t="shared" si="0"/>
        <v>4.942240000000001</v>
      </c>
      <c r="N24" s="8"/>
      <c r="O24" s="8">
        <f t="shared" si="1"/>
        <v>7.85128</v>
      </c>
    </row>
    <row r="25" spans="13:15" ht="15">
      <c r="M25" s="8"/>
      <c r="N25" s="8"/>
      <c r="O25" s="8"/>
    </row>
    <row r="26" spans="1:15" ht="15">
      <c r="A26" t="s">
        <v>34</v>
      </c>
      <c r="D26">
        <v>1</v>
      </c>
      <c r="F26">
        <v>3.63</v>
      </c>
      <c r="H26">
        <v>1.41</v>
      </c>
      <c r="I26">
        <v>2.27</v>
      </c>
      <c r="K26">
        <v>5.12</v>
      </c>
      <c r="M26" s="8">
        <f t="shared" si="0"/>
        <v>26.205696</v>
      </c>
      <c r="N26" s="8"/>
      <c r="O26" s="8">
        <f t="shared" si="1"/>
        <v>42.189312</v>
      </c>
    </row>
    <row r="27" spans="4:15" ht="15">
      <c r="D27">
        <v>2</v>
      </c>
      <c r="F27">
        <v>1.95</v>
      </c>
      <c r="H27">
        <v>1.41</v>
      </c>
      <c r="I27">
        <v>2.27</v>
      </c>
      <c r="K27">
        <v>5.12</v>
      </c>
      <c r="M27" s="8">
        <f t="shared" si="0"/>
        <v>14.07744</v>
      </c>
      <c r="N27" s="8"/>
      <c r="O27" s="8">
        <f t="shared" si="1"/>
        <v>22.66368</v>
      </c>
    </row>
    <row r="28" spans="4:15" ht="15">
      <c r="D28">
        <v>3</v>
      </c>
      <c r="F28">
        <v>1.42</v>
      </c>
      <c r="H28">
        <v>1.41</v>
      </c>
      <c r="I28">
        <v>2.27</v>
      </c>
      <c r="K28">
        <v>5.12</v>
      </c>
      <c r="M28" s="8">
        <f t="shared" si="0"/>
        <v>10.251263999999999</v>
      </c>
      <c r="N28" s="8"/>
      <c r="O28" s="8">
        <f t="shared" si="1"/>
        <v>16.503808</v>
      </c>
    </row>
    <row r="29" spans="4:15" ht="15">
      <c r="D29">
        <v>4</v>
      </c>
      <c r="F29">
        <v>1</v>
      </c>
      <c r="H29">
        <v>1.41</v>
      </c>
      <c r="I29">
        <v>2.27</v>
      </c>
      <c r="K29">
        <v>5.12</v>
      </c>
      <c r="M29" s="8">
        <f t="shared" si="0"/>
        <v>7.2192</v>
      </c>
      <c r="N29" s="8"/>
      <c r="O29" s="8">
        <f t="shared" si="1"/>
        <v>11.6224</v>
      </c>
    </row>
    <row r="30" spans="4:15" ht="15">
      <c r="D30">
        <v>5</v>
      </c>
      <c r="F30">
        <v>0.8</v>
      </c>
      <c r="H30">
        <v>1.41</v>
      </c>
      <c r="I30">
        <v>2.27</v>
      </c>
      <c r="K30">
        <v>5.12</v>
      </c>
      <c r="M30" s="8">
        <f t="shared" si="0"/>
        <v>5.775359999999999</v>
      </c>
      <c r="N30" s="8"/>
      <c r="O30" s="8">
        <f t="shared" si="1"/>
        <v>9.297920000000001</v>
      </c>
    </row>
    <row r="31" spans="13:15" ht="15">
      <c r="M31" s="8"/>
      <c r="N31" s="8"/>
      <c r="O31" s="8"/>
    </row>
    <row r="32" spans="1:15" ht="15">
      <c r="A32" t="s">
        <v>35</v>
      </c>
      <c r="D32">
        <v>1</v>
      </c>
      <c r="F32">
        <v>3.63</v>
      </c>
      <c r="H32">
        <v>1.41</v>
      </c>
      <c r="I32">
        <v>2.51</v>
      </c>
      <c r="K32">
        <v>5.12</v>
      </c>
      <c r="M32" s="8">
        <f t="shared" si="0"/>
        <v>26.205696</v>
      </c>
      <c r="N32" s="8"/>
      <c r="O32" s="8">
        <f t="shared" si="1"/>
        <v>46.64985599999999</v>
      </c>
    </row>
    <row r="33" spans="4:15" ht="15">
      <c r="D33">
        <v>2</v>
      </c>
      <c r="F33">
        <v>1.95</v>
      </c>
      <c r="H33">
        <v>1.41</v>
      </c>
      <c r="I33">
        <v>2.51</v>
      </c>
      <c r="K33">
        <v>5.12</v>
      </c>
      <c r="M33" s="8">
        <f t="shared" si="0"/>
        <v>14.07744</v>
      </c>
      <c r="N33" s="8"/>
      <c r="O33" s="8">
        <f t="shared" si="1"/>
        <v>25.05984</v>
      </c>
    </row>
    <row r="34" spans="4:15" ht="15">
      <c r="D34">
        <v>3</v>
      </c>
      <c r="F34">
        <v>1.42</v>
      </c>
      <c r="H34">
        <v>1.41</v>
      </c>
      <c r="I34">
        <v>2.51</v>
      </c>
      <c r="K34">
        <v>5.12</v>
      </c>
      <c r="M34" s="8">
        <f t="shared" si="0"/>
        <v>10.251263999999999</v>
      </c>
      <c r="N34" s="8"/>
      <c r="O34" s="8">
        <f t="shared" si="1"/>
        <v>18.248704</v>
      </c>
    </row>
    <row r="35" spans="4:15" ht="15">
      <c r="D35">
        <v>4</v>
      </c>
      <c r="F35">
        <v>1</v>
      </c>
      <c r="H35">
        <v>1.41</v>
      </c>
      <c r="I35">
        <v>2.51</v>
      </c>
      <c r="K35">
        <v>5.12</v>
      </c>
      <c r="M35" s="8">
        <f t="shared" si="0"/>
        <v>7.2192</v>
      </c>
      <c r="N35" s="8"/>
      <c r="O35" s="8">
        <f t="shared" si="1"/>
        <v>12.851199999999999</v>
      </c>
    </row>
    <row r="36" spans="4:15" ht="15">
      <c r="D36">
        <v>5</v>
      </c>
      <c r="F36">
        <v>0.8</v>
      </c>
      <c r="H36">
        <v>1.41</v>
      </c>
      <c r="I36">
        <v>2.51</v>
      </c>
      <c r="K36">
        <v>5.12</v>
      </c>
      <c r="M36" s="8">
        <f t="shared" si="0"/>
        <v>5.775359999999999</v>
      </c>
      <c r="N36" s="8"/>
      <c r="O36" s="8">
        <f t="shared" si="1"/>
        <v>10.28096</v>
      </c>
    </row>
    <row r="37" spans="13:15" ht="15">
      <c r="M37" s="8"/>
      <c r="N37" s="8"/>
      <c r="O37" s="8"/>
    </row>
    <row r="38" spans="1:15" ht="15">
      <c r="A38" t="s">
        <v>36</v>
      </c>
      <c r="D38">
        <v>1</v>
      </c>
      <c r="F38">
        <v>3.63</v>
      </c>
      <c r="H38">
        <v>1.58</v>
      </c>
      <c r="I38">
        <v>4.16</v>
      </c>
      <c r="K38">
        <v>3.73</v>
      </c>
      <c r="M38" s="8">
        <f t="shared" si="0"/>
        <v>21.393042</v>
      </c>
      <c r="N38" s="8"/>
      <c r="O38" s="8">
        <f t="shared" si="1"/>
        <v>56.325984</v>
      </c>
    </row>
    <row r="39" spans="4:15" ht="15">
      <c r="D39">
        <v>2</v>
      </c>
      <c r="F39">
        <v>1.95</v>
      </c>
      <c r="H39">
        <v>1.58</v>
      </c>
      <c r="I39">
        <v>4.16</v>
      </c>
      <c r="K39">
        <v>3.73</v>
      </c>
      <c r="M39" s="8">
        <f t="shared" si="0"/>
        <v>11.49213</v>
      </c>
      <c r="N39" s="8"/>
      <c r="O39" s="8">
        <f t="shared" si="1"/>
        <v>30.25776</v>
      </c>
    </row>
    <row r="40" spans="4:15" ht="15">
      <c r="D40">
        <v>3</v>
      </c>
      <c r="F40">
        <v>1.42</v>
      </c>
      <c r="H40">
        <v>1.58</v>
      </c>
      <c r="I40">
        <v>4.16</v>
      </c>
      <c r="K40">
        <v>3.73</v>
      </c>
      <c r="M40" s="8">
        <f t="shared" si="0"/>
        <v>8.368628</v>
      </c>
      <c r="N40" s="8"/>
      <c r="O40" s="8">
        <f t="shared" si="1"/>
        <v>22.033855999999997</v>
      </c>
    </row>
    <row r="41" spans="4:15" ht="15">
      <c r="D41">
        <v>4</v>
      </c>
      <c r="F41">
        <v>1</v>
      </c>
      <c r="H41">
        <v>1.58</v>
      </c>
      <c r="I41">
        <v>4.16</v>
      </c>
      <c r="K41">
        <v>3.73</v>
      </c>
      <c r="M41" s="8">
        <f t="shared" si="0"/>
        <v>5.893400000000001</v>
      </c>
      <c r="N41" s="8"/>
      <c r="O41" s="8">
        <f t="shared" si="1"/>
        <v>15.5168</v>
      </c>
    </row>
    <row r="42" spans="4:15" ht="15">
      <c r="D42">
        <v>5</v>
      </c>
      <c r="F42">
        <v>0.8</v>
      </c>
      <c r="H42">
        <v>1.58</v>
      </c>
      <c r="I42">
        <v>4.16</v>
      </c>
      <c r="K42">
        <v>3.73</v>
      </c>
      <c r="M42" s="8">
        <f t="shared" si="0"/>
        <v>4.714720000000001</v>
      </c>
      <c r="N42" s="8"/>
      <c r="O42" s="8">
        <f t="shared" si="1"/>
        <v>12.413440000000001</v>
      </c>
    </row>
    <row r="43" spans="13:15" ht="15">
      <c r="M43" s="8"/>
      <c r="N43" s="8"/>
      <c r="O43" s="8"/>
    </row>
    <row r="44" spans="1:15" ht="15">
      <c r="A44" t="s">
        <v>37</v>
      </c>
      <c r="D44">
        <v>1</v>
      </c>
      <c r="F44">
        <v>3.63</v>
      </c>
      <c r="H44">
        <v>1.58</v>
      </c>
      <c r="I44">
        <v>4.16</v>
      </c>
      <c r="K44">
        <v>3.91</v>
      </c>
      <c r="M44" s="8">
        <f t="shared" si="0"/>
        <v>22.425414000000004</v>
      </c>
      <c r="N44" s="8"/>
      <c r="O44" s="8">
        <f t="shared" si="1"/>
        <v>59.044128</v>
      </c>
    </row>
    <row r="45" spans="4:15" ht="15">
      <c r="D45">
        <v>2</v>
      </c>
      <c r="F45">
        <v>1.95</v>
      </c>
      <c r="H45">
        <v>1.58</v>
      </c>
      <c r="I45">
        <v>4.16</v>
      </c>
      <c r="K45">
        <v>3.91</v>
      </c>
      <c r="M45" s="8">
        <f t="shared" si="0"/>
        <v>12.046710000000001</v>
      </c>
      <c r="N45" s="8"/>
      <c r="O45" s="8">
        <f t="shared" si="1"/>
        <v>31.717920000000003</v>
      </c>
    </row>
    <row r="46" spans="4:15" ht="15">
      <c r="D46">
        <v>3</v>
      </c>
      <c r="F46">
        <v>1.42</v>
      </c>
      <c r="H46">
        <v>1.58</v>
      </c>
      <c r="I46">
        <v>4.16</v>
      </c>
      <c r="K46">
        <v>3.91</v>
      </c>
      <c r="M46" s="8">
        <f t="shared" si="0"/>
        <v>8.772476</v>
      </c>
      <c r="N46" s="8"/>
      <c r="O46" s="8">
        <f t="shared" si="1"/>
        <v>23.097151999999998</v>
      </c>
    </row>
    <row r="47" spans="4:15" ht="15">
      <c r="D47">
        <v>4</v>
      </c>
      <c r="F47">
        <v>1</v>
      </c>
      <c r="H47">
        <v>1.58</v>
      </c>
      <c r="I47">
        <v>4.16</v>
      </c>
      <c r="K47">
        <v>3.91</v>
      </c>
      <c r="M47" s="8">
        <f t="shared" si="0"/>
        <v>6.1778</v>
      </c>
      <c r="N47" s="8"/>
      <c r="O47" s="8">
        <f t="shared" si="1"/>
        <v>16.265600000000003</v>
      </c>
    </row>
    <row r="48" spans="4:15" ht="15">
      <c r="D48">
        <v>5</v>
      </c>
      <c r="F48">
        <v>0.8</v>
      </c>
      <c r="H48">
        <v>1.58</v>
      </c>
      <c r="I48">
        <v>4.16</v>
      </c>
      <c r="K48">
        <v>3.91</v>
      </c>
      <c r="M48" s="8">
        <f t="shared" si="0"/>
        <v>4.942240000000001</v>
      </c>
      <c r="N48" s="8"/>
      <c r="O48" s="8">
        <f t="shared" si="1"/>
        <v>13.012480000000002</v>
      </c>
    </row>
    <row r="49" spans="13:15" ht="15">
      <c r="M49" s="8"/>
      <c r="N49" s="8"/>
      <c r="O49" s="8"/>
    </row>
    <row r="50" spans="1:15" ht="15">
      <c r="A50" t="s">
        <v>38</v>
      </c>
      <c r="D50">
        <v>1</v>
      </c>
      <c r="F50">
        <v>3.63</v>
      </c>
      <c r="H50">
        <v>1.58</v>
      </c>
      <c r="I50">
        <v>4.16</v>
      </c>
      <c r="K50">
        <v>5.12</v>
      </c>
      <c r="M50" s="8">
        <f t="shared" si="0"/>
        <v>29.365248</v>
      </c>
      <c r="N50" s="8"/>
      <c r="O50" s="8">
        <f t="shared" si="1"/>
        <v>77.316096</v>
      </c>
    </row>
    <row r="51" spans="4:15" ht="15">
      <c r="D51">
        <v>2</v>
      </c>
      <c r="F51">
        <v>1.95</v>
      </c>
      <c r="H51">
        <v>1.58</v>
      </c>
      <c r="I51">
        <v>4.16</v>
      </c>
      <c r="K51">
        <v>5.12</v>
      </c>
      <c r="M51" s="8">
        <f t="shared" si="0"/>
        <v>15.77472</v>
      </c>
      <c r="N51" s="8"/>
      <c r="O51" s="8">
        <f t="shared" si="1"/>
        <v>41.53344</v>
      </c>
    </row>
    <row r="52" spans="4:15" ht="15">
      <c r="D52">
        <v>3</v>
      </c>
      <c r="F52">
        <v>1.42</v>
      </c>
      <c r="H52">
        <v>1.58</v>
      </c>
      <c r="I52">
        <v>4.16</v>
      </c>
      <c r="K52">
        <v>5.12</v>
      </c>
      <c r="M52" s="8">
        <f t="shared" si="0"/>
        <v>11.487231999999999</v>
      </c>
      <c r="N52" s="8"/>
      <c r="O52" s="8">
        <f t="shared" si="1"/>
        <v>30.244864</v>
      </c>
    </row>
    <row r="53" spans="4:15" ht="15">
      <c r="D53">
        <v>4</v>
      </c>
      <c r="F53">
        <v>1</v>
      </c>
      <c r="H53">
        <v>1.58</v>
      </c>
      <c r="I53">
        <v>4.16</v>
      </c>
      <c r="K53">
        <v>5.12</v>
      </c>
      <c r="M53" s="8">
        <f t="shared" si="0"/>
        <v>8.0896</v>
      </c>
      <c r="N53" s="8"/>
      <c r="O53" s="8">
        <f t="shared" si="1"/>
        <v>21.299200000000003</v>
      </c>
    </row>
    <row r="54" spans="4:15" ht="15">
      <c r="D54">
        <v>5</v>
      </c>
      <c r="F54">
        <v>0.8</v>
      </c>
      <c r="H54">
        <v>1.58</v>
      </c>
      <c r="I54">
        <v>4.16</v>
      </c>
      <c r="K54">
        <v>5.12</v>
      </c>
      <c r="M54" s="8">
        <f t="shared" si="0"/>
        <v>6.471680000000001</v>
      </c>
      <c r="N54" s="8"/>
      <c r="O54" s="8">
        <f t="shared" si="1"/>
        <v>17.039360000000002</v>
      </c>
    </row>
    <row r="55" spans="13:15" ht="15">
      <c r="M55" s="8"/>
      <c r="N55" s="8"/>
      <c r="O55" s="8"/>
    </row>
    <row r="56" spans="1:15" ht="15">
      <c r="A56" t="s">
        <v>39</v>
      </c>
      <c r="D56">
        <v>1</v>
      </c>
      <c r="F56">
        <v>3.63</v>
      </c>
      <c r="H56">
        <v>1.635</v>
      </c>
      <c r="I56">
        <v>4.9</v>
      </c>
      <c r="K56">
        <v>3.73</v>
      </c>
      <c r="M56" s="8">
        <f t="shared" si="0"/>
        <v>22.1377365</v>
      </c>
      <c r="N56" s="8"/>
      <c r="O56" s="8">
        <f t="shared" si="1"/>
        <v>66.34550999999999</v>
      </c>
    </row>
    <row r="57" spans="4:15" ht="15">
      <c r="D57">
        <v>2</v>
      </c>
      <c r="F57">
        <v>1.95</v>
      </c>
      <c r="H57">
        <v>1.635</v>
      </c>
      <c r="I57">
        <v>4.9</v>
      </c>
      <c r="K57">
        <v>3.73</v>
      </c>
      <c r="M57" s="8">
        <f t="shared" si="0"/>
        <v>11.892172500000001</v>
      </c>
      <c r="N57" s="8"/>
      <c r="O57" s="8">
        <f t="shared" si="1"/>
        <v>35.64015</v>
      </c>
    </row>
    <row r="58" spans="4:15" ht="15">
      <c r="D58">
        <v>3</v>
      </c>
      <c r="F58">
        <v>1.42</v>
      </c>
      <c r="H58">
        <v>1.635</v>
      </c>
      <c r="I58">
        <v>4.9</v>
      </c>
      <c r="K58">
        <v>3.73</v>
      </c>
      <c r="M58" s="8">
        <f t="shared" si="0"/>
        <v>8.659941</v>
      </c>
      <c r="N58" s="8"/>
      <c r="O58" s="8">
        <f t="shared" si="1"/>
        <v>25.95334</v>
      </c>
    </row>
    <row r="59" spans="4:15" ht="15">
      <c r="D59">
        <v>4</v>
      </c>
      <c r="F59">
        <v>1</v>
      </c>
      <c r="H59">
        <v>1.635</v>
      </c>
      <c r="I59">
        <v>4.9</v>
      </c>
      <c r="K59">
        <v>3.73</v>
      </c>
      <c r="M59" s="8">
        <f t="shared" si="0"/>
        <v>6.09855</v>
      </c>
      <c r="N59" s="8"/>
      <c r="O59" s="8">
        <f t="shared" si="1"/>
        <v>18.277</v>
      </c>
    </row>
    <row r="60" spans="4:15" ht="15">
      <c r="D60">
        <v>5</v>
      </c>
      <c r="F60">
        <v>0.8</v>
      </c>
      <c r="H60">
        <v>1.635</v>
      </c>
      <c r="I60">
        <v>4.9</v>
      </c>
      <c r="K60">
        <v>3.73</v>
      </c>
      <c r="M60" s="8">
        <f t="shared" si="0"/>
        <v>4.87884</v>
      </c>
      <c r="N60" s="8"/>
      <c r="O60" s="8">
        <f t="shared" si="1"/>
        <v>14.6216</v>
      </c>
    </row>
    <row r="61" spans="13:15" ht="15">
      <c r="M61" s="8"/>
      <c r="N61" s="8"/>
      <c r="O61" s="8"/>
    </row>
    <row r="62" spans="1:15" ht="15">
      <c r="A62" t="s">
        <v>40</v>
      </c>
      <c r="D62">
        <v>1</v>
      </c>
      <c r="F62">
        <v>3.63</v>
      </c>
      <c r="H62">
        <v>1.635</v>
      </c>
      <c r="I62">
        <v>4.9</v>
      </c>
      <c r="K62">
        <v>3.91</v>
      </c>
      <c r="M62" s="8">
        <f t="shared" si="0"/>
        <v>23.2060455</v>
      </c>
      <c r="N62" s="8"/>
      <c r="O62" s="8">
        <f t="shared" si="1"/>
        <v>69.54717</v>
      </c>
    </row>
    <row r="63" spans="4:15" ht="15">
      <c r="D63">
        <v>2</v>
      </c>
      <c r="F63">
        <v>1.95</v>
      </c>
      <c r="H63">
        <v>1.635</v>
      </c>
      <c r="I63">
        <v>4.9</v>
      </c>
      <c r="K63">
        <v>3.91</v>
      </c>
      <c r="M63" s="8">
        <f t="shared" si="0"/>
        <v>12.4660575</v>
      </c>
      <c r="N63" s="8"/>
      <c r="O63" s="8">
        <f t="shared" si="1"/>
        <v>37.36005</v>
      </c>
    </row>
    <row r="64" spans="4:15" ht="15">
      <c r="D64">
        <v>3</v>
      </c>
      <c r="F64">
        <v>1.42</v>
      </c>
      <c r="H64">
        <v>1.635</v>
      </c>
      <c r="I64">
        <v>4.9</v>
      </c>
      <c r="K64">
        <v>3.91</v>
      </c>
      <c r="M64" s="8">
        <f t="shared" si="0"/>
        <v>9.077847</v>
      </c>
      <c r="N64" s="8"/>
      <c r="O64" s="8">
        <f t="shared" si="1"/>
        <v>27.20578</v>
      </c>
    </row>
    <row r="65" spans="4:15" ht="15">
      <c r="D65">
        <v>4</v>
      </c>
      <c r="F65">
        <v>1</v>
      </c>
      <c r="H65">
        <v>1.635</v>
      </c>
      <c r="I65">
        <v>4.9</v>
      </c>
      <c r="K65">
        <v>3.91</v>
      </c>
      <c r="M65" s="8">
        <f t="shared" si="0"/>
        <v>6.39285</v>
      </c>
      <c r="N65" s="8"/>
      <c r="O65" s="8">
        <f t="shared" si="1"/>
        <v>19.159000000000002</v>
      </c>
    </row>
    <row r="66" spans="4:15" ht="15">
      <c r="D66">
        <v>5</v>
      </c>
      <c r="F66">
        <v>0.8</v>
      </c>
      <c r="H66">
        <v>1.635</v>
      </c>
      <c r="I66">
        <v>4.9</v>
      </c>
      <c r="K66">
        <v>3.91</v>
      </c>
      <c r="M66" s="8">
        <f t="shared" si="0"/>
        <v>5.114280000000001</v>
      </c>
      <c r="N66" s="8"/>
      <c r="O66" s="8">
        <f t="shared" si="1"/>
        <v>15.327200000000001</v>
      </c>
    </row>
    <row r="67" spans="13:15" ht="15">
      <c r="M67" s="8"/>
      <c r="N67" s="8"/>
      <c r="O67" s="8"/>
    </row>
    <row r="68" spans="1:15" ht="15">
      <c r="A68" t="s">
        <v>41</v>
      </c>
      <c r="D68">
        <v>1</v>
      </c>
      <c r="F68">
        <v>3.63</v>
      </c>
      <c r="H68">
        <v>1.635</v>
      </c>
      <c r="I68">
        <v>4.9</v>
      </c>
      <c r="K68">
        <v>5.12</v>
      </c>
      <c r="M68" s="8">
        <f aca="true" t="shared" si="2" ref="M68:M126">PRODUCT(F68,H68,K68)</f>
        <v>30.387455999999997</v>
      </c>
      <c r="N68" s="8"/>
      <c r="O68" s="8">
        <f aca="true" t="shared" si="3" ref="O68:O126">PRODUCT(F68,I68,K68)</f>
        <v>91.06944</v>
      </c>
    </row>
    <row r="69" spans="4:15" ht="15">
      <c r="D69">
        <v>2</v>
      </c>
      <c r="F69">
        <v>1.95</v>
      </c>
      <c r="H69">
        <v>1.635</v>
      </c>
      <c r="I69">
        <v>4.9</v>
      </c>
      <c r="K69">
        <v>5.12</v>
      </c>
      <c r="M69" s="8">
        <f t="shared" si="2"/>
        <v>16.32384</v>
      </c>
      <c r="N69" s="8"/>
      <c r="O69" s="8">
        <f t="shared" si="3"/>
        <v>48.9216</v>
      </c>
    </row>
    <row r="70" spans="4:15" ht="15">
      <c r="D70">
        <v>3</v>
      </c>
      <c r="F70">
        <v>1.42</v>
      </c>
      <c r="H70">
        <v>1.635</v>
      </c>
      <c r="I70">
        <v>4.9</v>
      </c>
      <c r="K70">
        <v>5.12</v>
      </c>
      <c r="M70" s="8">
        <f t="shared" si="2"/>
        <v>11.887103999999999</v>
      </c>
      <c r="N70" s="8"/>
      <c r="O70" s="8">
        <f t="shared" si="3"/>
        <v>35.62496</v>
      </c>
    </row>
    <row r="71" spans="4:15" ht="15">
      <c r="D71">
        <v>4</v>
      </c>
      <c r="F71">
        <v>1</v>
      </c>
      <c r="H71">
        <v>1.635</v>
      </c>
      <c r="I71">
        <v>4.9</v>
      </c>
      <c r="K71">
        <v>5.12</v>
      </c>
      <c r="M71" s="8">
        <f t="shared" si="2"/>
        <v>8.3712</v>
      </c>
      <c r="N71" s="8"/>
      <c r="O71" s="8">
        <f t="shared" si="3"/>
        <v>25.088</v>
      </c>
    </row>
    <row r="72" spans="4:15" ht="15">
      <c r="D72">
        <v>5</v>
      </c>
      <c r="F72">
        <v>0.8</v>
      </c>
      <c r="H72">
        <v>1.635</v>
      </c>
      <c r="I72">
        <v>4.9</v>
      </c>
      <c r="K72">
        <v>5.12</v>
      </c>
      <c r="M72" s="8">
        <f t="shared" si="2"/>
        <v>6.696960000000001</v>
      </c>
      <c r="N72" s="8"/>
      <c r="O72" s="8">
        <f t="shared" si="3"/>
        <v>20.070400000000003</v>
      </c>
    </row>
    <row r="73" spans="13:15" ht="15">
      <c r="M73" s="8"/>
      <c r="N73" s="8"/>
      <c r="O73" s="8"/>
    </row>
    <row r="74" spans="1:15" ht="15">
      <c r="A74" t="s">
        <v>42</v>
      </c>
      <c r="D74">
        <v>1</v>
      </c>
      <c r="F74">
        <v>3.63</v>
      </c>
      <c r="H74">
        <v>1.67</v>
      </c>
      <c r="I74">
        <v>5.14</v>
      </c>
      <c r="K74">
        <v>3.73</v>
      </c>
      <c r="M74" s="8">
        <f t="shared" si="2"/>
        <v>22.611632999999998</v>
      </c>
      <c r="N74" s="8"/>
      <c r="O74" s="8">
        <f t="shared" si="3"/>
        <v>69.595086</v>
      </c>
    </row>
    <row r="75" spans="4:15" ht="15">
      <c r="D75">
        <v>2</v>
      </c>
      <c r="F75">
        <v>1.95</v>
      </c>
      <c r="H75">
        <v>1.67</v>
      </c>
      <c r="I75">
        <v>5.14</v>
      </c>
      <c r="K75">
        <v>3.73</v>
      </c>
      <c r="M75" s="8">
        <f t="shared" si="2"/>
        <v>12.146745</v>
      </c>
      <c r="N75" s="8"/>
      <c r="O75" s="8">
        <f t="shared" si="3"/>
        <v>37.38579</v>
      </c>
    </row>
    <row r="76" spans="4:15" ht="15">
      <c r="D76">
        <v>3</v>
      </c>
      <c r="F76">
        <v>1.42</v>
      </c>
      <c r="H76">
        <v>1.67</v>
      </c>
      <c r="I76">
        <v>5.14</v>
      </c>
      <c r="K76">
        <v>3.73</v>
      </c>
      <c r="M76" s="8">
        <f t="shared" si="2"/>
        <v>8.845322</v>
      </c>
      <c r="N76" s="8"/>
      <c r="O76" s="8">
        <f t="shared" si="3"/>
        <v>27.224523999999995</v>
      </c>
    </row>
    <row r="77" spans="4:15" ht="15">
      <c r="D77">
        <v>4</v>
      </c>
      <c r="F77">
        <v>1</v>
      </c>
      <c r="H77">
        <v>1.67</v>
      </c>
      <c r="I77">
        <v>5.14</v>
      </c>
      <c r="K77">
        <v>3.73</v>
      </c>
      <c r="M77" s="8">
        <f t="shared" si="2"/>
        <v>6.2291</v>
      </c>
      <c r="N77" s="8"/>
      <c r="O77" s="8">
        <f t="shared" si="3"/>
        <v>19.1722</v>
      </c>
    </row>
    <row r="78" spans="4:15" ht="15">
      <c r="D78">
        <v>5</v>
      </c>
      <c r="F78">
        <v>0.8</v>
      </c>
      <c r="H78">
        <v>1.67</v>
      </c>
      <c r="I78">
        <v>5.14</v>
      </c>
      <c r="K78">
        <v>3.73</v>
      </c>
      <c r="M78" s="8">
        <f t="shared" si="2"/>
        <v>4.983280000000001</v>
      </c>
      <c r="N78" s="8"/>
      <c r="O78" s="8">
        <f t="shared" si="3"/>
        <v>15.337760000000001</v>
      </c>
    </row>
    <row r="79" spans="13:15" ht="15">
      <c r="M79" s="8"/>
      <c r="N79" s="8"/>
      <c r="O79" s="8"/>
    </row>
    <row r="80" spans="1:15" ht="15">
      <c r="A80" t="s">
        <v>43</v>
      </c>
      <c r="D80">
        <v>1</v>
      </c>
      <c r="F80">
        <v>3.63</v>
      </c>
      <c r="H80">
        <v>1.67</v>
      </c>
      <c r="I80">
        <v>5.14</v>
      </c>
      <c r="K80">
        <v>3.91</v>
      </c>
      <c r="M80" s="8">
        <f t="shared" si="2"/>
        <v>23.702810999999997</v>
      </c>
      <c r="N80" s="8"/>
      <c r="O80" s="8">
        <f t="shared" si="3"/>
        <v>72.95356199999999</v>
      </c>
    </row>
    <row r="81" spans="4:15" ht="15">
      <c r="D81">
        <v>2</v>
      </c>
      <c r="F81">
        <v>1.95</v>
      </c>
      <c r="H81">
        <v>1.67</v>
      </c>
      <c r="I81">
        <v>5.14</v>
      </c>
      <c r="K81">
        <v>3.91</v>
      </c>
      <c r="M81" s="8">
        <f t="shared" si="2"/>
        <v>12.732915</v>
      </c>
      <c r="N81" s="8"/>
      <c r="O81" s="8">
        <f t="shared" si="3"/>
        <v>39.18993</v>
      </c>
    </row>
    <row r="82" spans="4:15" ht="15">
      <c r="D82">
        <v>3</v>
      </c>
      <c r="F82">
        <v>1.42</v>
      </c>
      <c r="H82">
        <v>1.67</v>
      </c>
      <c r="I82">
        <v>5.14</v>
      </c>
      <c r="K82">
        <v>3.91</v>
      </c>
      <c r="M82" s="8">
        <f t="shared" si="2"/>
        <v>9.272174</v>
      </c>
      <c r="N82" s="8"/>
      <c r="O82" s="8">
        <f t="shared" si="3"/>
        <v>28.538307999999997</v>
      </c>
    </row>
    <row r="83" spans="4:15" ht="15">
      <c r="D83">
        <v>4</v>
      </c>
      <c r="F83">
        <v>1</v>
      </c>
      <c r="H83">
        <v>1.67</v>
      </c>
      <c r="I83">
        <v>5.14</v>
      </c>
      <c r="K83">
        <v>3.91</v>
      </c>
      <c r="M83" s="8">
        <f t="shared" si="2"/>
        <v>6.5297</v>
      </c>
      <c r="N83" s="8"/>
      <c r="O83" s="8">
        <f t="shared" si="3"/>
        <v>20.0974</v>
      </c>
    </row>
    <row r="84" spans="4:15" ht="15">
      <c r="D84">
        <v>5</v>
      </c>
      <c r="F84">
        <v>0.8</v>
      </c>
      <c r="H84">
        <v>1.67</v>
      </c>
      <c r="I84">
        <v>5.14</v>
      </c>
      <c r="K84">
        <v>3.91</v>
      </c>
      <c r="M84" s="8">
        <f t="shared" si="2"/>
        <v>5.22376</v>
      </c>
      <c r="N84" s="8"/>
      <c r="O84" s="8">
        <f t="shared" si="3"/>
        <v>16.077920000000002</v>
      </c>
    </row>
    <row r="85" spans="13:15" ht="15">
      <c r="M85" s="8"/>
      <c r="N85" s="8"/>
      <c r="O85" s="8"/>
    </row>
    <row r="86" spans="1:15" ht="15">
      <c r="A86" t="s">
        <v>44</v>
      </c>
      <c r="D86">
        <v>1</v>
      </c>
      <c r="F86">
        <v>3.63</v>
      </c>
      <c r="H86">
        <v>1.67</v>
      </c>
      <c r="I86">
        <v>5.14</v>
      </c>
      <c r="K86">
        <v>5.12</v>
      </c>
      <c r="M86" s="8">
        <f t="shared" si="2"/>
        <v>31.037951999999997</v>
      </c>
      <c r="N86" s="8"/>
      <c r="O86" s="8">
        <f t="shared" si="3"/>
        <v>95.52998399999998</v>
      </c>
    </row>
    <row r="87" spans="4:15" ht="15">
      <c r="D87">
        <v>2</v>
      </c>
      <c r="F87">
        <v>1.95</v>
      </c>
      <c r="H87">
        <v>1.67</v>
      </c>
      <c r="I87">
        <v>5.14</v>
      </c>
      <c r="K87">
        <v>5.12</v>
      </c>
      <c r="M87" s="8">
        <f t="shared" si="2"/>
        <v>16.67328</v>
      </c>
      <c r="N87" s="8"/>
      <c r="O87" s="8">
        <f t="shared" si="3"/>
        <v>51.31776</v>
      </c>
    </row>
    <row r="88" spans="4:15" ht="15">
      <c r="D88">
        <v>3</v>
      </c>
      <c r="F88">
        <v>1.42</v>
      </c>
      <c r="H88">
        <v>1.67</v>
      </c>
      <c r="I88">
        <v>5.14</v>
      </c>
      <c r="K88">
        <v>5.12</v>
      </c>
      <c r="M88" s="8">
        <f t="shared" si="2"/>
        <v>12.141568</v>
      </c>
      <c r="N88" s="8"/>
      <c r="O88" s="8">
        <f t="shared" si="3"/>
        <v>37.369856</v>
      </c>
    </row>
    <row r="89" spans="4:15" ht="15">
      <c r="D89">
        <v>4</v>
      </c>
      <c r="F89">
        <v>1</v>
      </c>
      <c r="H89">
        <v>1.67</v>
      </c>
      <c r="I89">
        <v>5.14</v>
      </c>
      <c r="K89">
        <v>5.12</v>
      </c>
      <c r="M89" s="8">
        <f t="shared" si="2"/>
        <v>8.5504</v>
      </c>
      <c r="N89" s="8"/>
      <c r="O89" s="8">
        <f t="shared" si="3"/>
        <v>26.3168</v>
      </c>
    </row>
    <row r="90" spans="4:15" ht="15">
      <c r="D90">
        <v>5</v>
      </c>
      <c r="F90">
        <v>0.8</v>
      </c>
      <c r="H90">
        <v>1.67</v>
      </c>
      <c r="I90">
        <v>5.14</v>
      </c>
      <c r="K90">
        <v>5.12</v>
      </c>
      <c r="M90" s="8">
        <f t="shared" si="2"/>
        <v>6.84032</v>
      </c>
      <c r="N90" s="8"/>
      <c r="O90" s="8">
        <f t="shared" si="3"/>
        <v>21.053440000000002</v>
      </c>
    </row>
    <row r="91" spans="13:15" ht="15">
      <c r="M91" s="8"/>
      <c r="N91" s="8"/>
      <c r="O91" s="8"/>
    </row>
    <row r="92" spans="1:15" ht="15">
      <c r="A92" t="s">
        <v>45</v>
      </c>
      <c r="D92">
        <v>1</v>
      </c>
      <c r="F92">
        <v>3.63</v>
      </c>
      <c r="H92">
        <v>1.65</v>
      </c>
      <c r="I92">
        <v>6.4</v>
      </c>
      <c r="K92">
        <v>3.73</v>
      </c>
      <c r="M92" s="8">
        <f t="shared" si="2"/>
        <v>22.340835</v>
      </c>
      <c r="N92" s="8"/>
      <c r="O92" s="8">
        <f t="shared" si="3"/>
        <v>86.65536</v>
      </c>
    </row>
    <row r="93" spans="4:15" ht="15">
      <c r="D93">
        <v>2</v>
      </c>
      <c r="F93">
        <v>1.95</v>
      </c>
      <c r="H93">
        <v>1.65</v>
      </c>
      <c r="I93">
        <v>6.4</v>
      </c>
      <c r="K93">
        <v>3.73</v>
      </c>
      <c r="M93" s="8">
        <f t="shared" si="2"/>
        <v>12.001275</v>
      </c>
      <c r="N93" s="8"/>
      <c r="O93" s="8">
        <f t="shared" si="3"/>
        <v>46.5504</v>
      </c>
    </row>
    <row r="94" spans="4:15" ht="15">
      <c r="D94">
        <v>3</v>
      </c>
      <c r="F94">
        <v>1.42</v>
      </c>
      <c r="H94">
        <v>1.65</v>
      </c>
      <c r="I94">
        <v>6.4</v>
      </c>
      <c r="K94">
        <v>3.73</v>
      </c>
      <c r="M94" s="8">
        <f t="shared" si="2"/>
        <v>8.73939</v>
      </c>
      <c r="N94" s="8"/>
      <c r="O94" s="8">
        <f t="shared" si="3"/>
        <v>33.898239999999994</v>
      </c>
    </row>
    <row r="95" spans="4:15" ht="15">
      <c r="D95">
        <v>4</v>
      </c>
      <c r="F95">
        <v>1</v>
      </c>
      <c r="H95">
        <v>1.65</v>
      </c>
      <c r="I95">
        <v>6.4</v>
      </c>
      <c r="K95">
        <v>3.73</v>
      </c>
      <c r="M95" s="8">
        <f t="shared" si="2"/>
        <v>6.1545</v>
      </c>
      <c r="N95" s="8"/>
      <c r="O95" s="8">
        <f t="shared" si="3"/>
        <v>23.872</v>
      </c>
    </row>
    <row r="96" spans="4:15" ht="15">
      <c r="D96">
        <v>5</v>
      </c>
      <c r="F96">
        <v>0.8</v>
      </c>
      <c r="H96">
        <v>1.65</v>
      </c>
      <c r="I96">
        <v>6.4</v>
      </c>
      <c r="K96">
        <v>3.73</v>
      </c>
      <c r="M96" s="8">
        <f t="shared" si="2"/>
        <v>4.9236</v>
      </c>
      <c r="N96" s="8"/>
      <c r="O96" s="8">
        <f t="shared" si="3"/>
        <v>19.097600000000003</v>
      </c>
    </row>
    <row r="97" spans="13:15" ht="15">
      <c r="M97" s="8"/>
      <c r="N97" s="8"/>
      <c r="O97" s="8"/>
    </row>
    <row r="98" spans="1:15" ht="15">
      <c r="A98" t="s">
        <v>46</v>
      </c>
      <c r="D98">
        <v>1</v>
      </c>
      <c r="F98">
        <v>3.63</v>
      </c>
      <c r="H98">
        <v>1.65</v>
      </c>
      <c r="I98">
        <v>6.4</v>
      </c>
      <c r="K98">
        <v>3.91</v>
      </c>
      <c r="M98" s="8">
        <f t="shared" si="2"/>
        <v>23.418945</v>
      </c>
      <c r="N98" s="8"/>
      <c r="O98" s="8">
        <f t="shared" si="3"/>
        <v>90.83712</v>
      </c>
    </row>
    <row r="99" spans="4:15" ht="15">
      <c r="D99">
        <v>2</v>
      </c>
      <c r="F99">
        <v>1.95</v>
      </c>
      <c r="H99">
        <v>1.65</v>
      </c>
      <c r="I99">
        <v>6.4</v>
      </c>
      <c r="K99">
        <v>3.91</v>
      </c>
      <c r="M99" s="8">
        <f t="shared" si="2"/>
        <v>12.580425</v>
      </c>
      <c r="N99" s="8"/>
      <c r="O99" s="8">
        <f t="shared" si="3"/>
        <v>48.796800000000005</v>
      </c>
    </row>
    <row r="100" spans="4:15" ht="15">
      <c r="D100">
        <v>3</v>
      </c>
      <c r="F100">
        <v>1.42</v>
      </c>
      <c r="H100">
        <v>1.65</v>
      </c>
      <c r="I100">
        <v>6.4</v>
      </c>
      <c r="K100">
        <v>3.91</v>
      </c>
      <c r="M100" s="8">
        <f t="shared" si="2"/>
        <v>9.16113</v>
      </c>
      <c r="N100" s="8"/>
      <c r="O100" s="8">
        <f t="shared" si="3"/>
        <v>35.534079999999996</v>
      </c>
    </row>
    <row r="101" spans="4:15" ht="15">
      <c r="D101">
        <v>4</v>
      </c>
      <c r="F101">
        <v>1</v>
      </c>
      <c r="H101">
        <v>1.65</v>
      </c>
      <c r="I101">
        <v>6.4</v>
      </c>
      <c r="K101">
        <v>3.91</v>
      </c>
      <c r="M101" s="8">
        <f t="shared" si="2"/>
        <v>6.4515</v>
      </c>
      <c r="N101" s="8"/>
      <c r="O101" s="8">
        <f t="shared" si="3"/>
        <v>25.024</v>
      </c>
    </row>
    <row r="102" spans="4:15" ht="15">
      <c r="D102">
        <v>5</v>
      </c>
      <c r="F102">
        <v>0.8</v>
      </c>
      <c r="H102">
        <v>1.65</v>
      </c>
      <c r="I102">
        <v>6.4</v>
      </c>
      <c r="K102">
        <v>3.91</v>
      </c>
      <c r="M102" s="8">
        <f t="shared" si="2"/>
        <v>5.1612</v>
      </c>
      <c r="N102" s="8"/>
      <c r="O102" s="8">
        <f t="shared" si="3"/>
        <v>20.019200000000005</v>
      </c>
    </row>
    <row r="103" spans="13:15" ht="15">
      <c r="M103" s="8"/>
      <c r="N103" s="8"/>
      <c r="O103" s="8"/>
    </row>
    <row r="104" spans="1:15" ht="15">
      <c r="A104" t="s">
        <v>47</v>
      </c>
      <c r="D104">
        <v>1</v>
      </c>
      <c r="F104">
        <v>3.63</v>
      </c>
      <c r="H104">
        <v>1.65</v>
      </c>
      <c r="I104">
        <v>6.4</v>
      </c>
      <c r="K104">
        <v>5.12</v>
      </c>
      <c r="M104" s="8">
        <f t="shared" si="2"/>
        <v>30.66624</v>
      </c>
      <c r="N104" s="8"/>
      <c r="O104" s="8">
        <f t="shared" si="3"/>
        <v>118.94784</v>
      </c>
    </row>
    <row r="105" spans="4:15" ht="15">
      <c r="D105">
        <v>2</v>
      </c>
      <c r="F105">
        <v>1.95</v>
      </c>
      <c r="H105">
        <v>1.65</v>
      </c>
      <c r="I105">
        <v>6.4</v>
      </c>
      <c r="K105">
        <v>5.12</v>
      </c>
      <c r="M105" s="8">
        <f t="shared" si="2"/>
        <v>16.473599999999998</v>
      </c>
      <c r="N105" s="8"/>
      <c r="O105" s="8">
        <f t="shared" si="3"/>
        <v>63.897600000000004</v>
      </c>
    </row>
    <row r="106" spans="4:15" ht="15">
      <c r="D106">
        <v>3</v>
      </c>
      <c r="F106">
        <v>1.42</v>
      </c>
      <c r="H106">
        <v>1.65</v>
      </c>
      <c r="I106">
        <v>6.4</v>
      </c>
      <c r="K106">
        <v>5.12</v>
      </c>
      <c r="M106" s="8">
        <f t="shared" si="2"/>
        <v>11.99616</v>
      </c>
      <c r="N106" s="8"/>
      <c r="O106" s="8">
        <f t="shared" si="3"/>
        <v>46.530559999999994</v>
      </c>
    </row>
    <row r="107" spans="4:15" ht="15">
      <c r="D107">
        <v>4</v>
      </c>
      <c r="F107">
        <v>1</v>
      </c>
      <c r="H107">
        <v>1.65</v>
      </c>
      <c r="I107">
        <v>6.4</v>
      </c>
      <c r="K107">
        <v>5.12</v>
      </c>
      <c r="M107" s="8">
        <f t="shared" si="2"/>
        <v>8.448</v>
      </c>
      <c r="N107" s="8"/>
      <c r="O107" s="8">
        <f t="shared" si="3"/>
        <v>32.768</v>
      </c>
    </row>
    <row r="108" spans="4:15" ht="15">
      <c r="D108">
        <v>5</v>
      </c>
      <c r="F108">
        <v>0.8</v>
      </c>
      <c r="H108">
        <v>1.65</v>
      </c>
      <c r="I108">
        <v>6.4</v>
      </c>
      <c r="K108">
        <v>5.12</v>
      </c>
      <c r="M108" s="8">
        <f t="shared" si="2"/>
        <v>6.758400000000001</v>
      </c>
      <c r="N108" s="8"/>
      <c r="O108" s="8">
        <f t="shared" si="3"/>
        <v>26.214400000000005</v>
      </c>
    </row>
    <row r="109" spans="13:15" ht="15">
      <c r="M109" s="8"/>
      <c r="N109" s="8"/>
      <c r="O109" s="8"/>
    </row>
    <row r="110" spans="1:15" ht="15">
      <c r="A110" t="s">
        <v>48</v>
      </c>
      <c r="D110">
        <v>1</v>
      </c>
      <c r="F110">
        <v>3.63</v>
      </c>
      <c r="H110">
        <v>1.69</v>
      </c>
      <c r="I110">
        <v>6.5</v>
      </c>
      <c r="K110">
        <v>3.73</v>
      </c>
      <c r="M110" s="8">
        <f t="shared" si="2"/>
        <v>22.882430999999997</v>
      </c>
      <c r="N110" s="8"/>
      <c r="O110" s="8">
        <f t="shared" si="3"/>
        <v>88.00935</v>
      </c>
    </row>
    <row r="111" spans="4:15" ht="15">
      <c r="D111">
        <v>2</v>
      </c>
      <c r="F111">
        <v>1.95</v>
      </c>
      <c r="H111">
        <v>1.69</v>
      </c>
      <c r="I111">
        <v>6.5</v>
      </c>
      <c r="K111">
        <v>3.73</v>
      </c>
      <c r="M111" s="8">
        <f t="shared" si="2"/>
        <v>12.292214999999999</v>
      </c>
      <c r="N111" s="8"/>
      <c r="O111" s="8">
        <f t="shared" si="3"/>
        <v>47.27775</v>
      </c>
    </row>
    <row r="112" spans="4:15" ht="15">
      <c r="D112">
        <v>3</v>
      </c>
      <c r="F112">
        <v>1.42</v>
      </c>
      <c r="H112">
        <v>1.69</v>
      </c>
      <c r="I112">
        <v>6.5</v>
      </c>
      <c r="K112">
        <v>3.73</v>
      </c>
      <c r="M112" s="8">
        <f t="shared" si="2"/>
        <v>8.951254</v>
      </c>
      <c r="N112" s="8"/>
      <c r="O112" s="8">
        <f t="shared" si="3"/>
        <v>34.4279</v>
      </c>
    </row>
    <row r="113" spans="4:15" ht="15">
      <c r="D113">
        <v>4</v>
      </c>
      <c r="F113">
        <v>1</v>
      </c>
      <c r="H113">
        <v>1.69</v>
      </c>
      <c r="I113">
        <v>6.5</v>
      </c>
      <c r="K113">
        <v>3.73</v>
      </c>
      <c r="M113" s="8">
        <f t="shared" si="2"/>
        <v>6.3037</v>
      </c>
      <c r="N113" s="8"/>
      <c r="O113" s="8">
        <f t="shared" si="3"/>
        <v>24.245</v>
      </c>
    </row>
    <row r="114" spans="4:15" ht="15">
      <c r="D114">
        <v>5</v>
      </c>
      <c r="F114">
        <v>0.8</v>
      </c>
      <c r="H114">
        <v>1.69</v>
      </c>
      <c r="I114">
        <v>6.5</v>
      </c>
      <c r="K114">
        <v>3.73</v>
      </c>
      <c r="M114" s="8">
        <f t="shared" si="2"/>
        <v>5.04296</v>
      </c>
      <c r="N114" s="8"/>
      <c r="O114" s="8">
        <f t="shared" si="3"/>
        <v>19.396</v>
      </c>
    </row>
    <row r="115" spans="13:15" ht="15">
      <c r="M115" s="8"/>
      <c r="N115" s="8"/>
      <c r="O115" s="8"/>
    </row>
    <row r="116" spans="1:15" ht="15">
      <c r="A116" t="s">
        <v>49</v>
      </c>
      <c r="D116">
        <v>1</v>
      </c>
      <c r="F116">
        <v>3.63</v>
      </c>
      <c r="H116">
        <v>1.69</v>
      </c>
      <c r="I116">
        <v>6.5</v>
      </c>
      <c r="K116">
        <v>3.91</v>
      </c>
      <c r="M116" s="8">
        <f t="shared" si="2"/>
        <v>23.986677</v>
      </c>
      <c r="N116" s="8"/>
      <c r="O116" s="8">
        <f t="shared" si="3"/>
        <v>92.25645</v>
      </c>
    </row>
    <row r="117" spans="4:15" ht="15">
      <c r="D117">
        <v>2</v>
      </c>
      <c r="F117">
        <v>1.95</v>
      </c>
      <c r="H117">
        <v>1.69</v>
      </c>
      <c r="I117">
        <v>6.5</v>
      </c>
      <c r="K117">
        <v>3.91</v>
      </c>
      <c r="M117" s="8">
        <f t="shared" si="2"/>
        <v>12.885404999999999</v>
      </c>
      <c r="N117" s="8"/>
      <c r="O117" s="8">
        <f t="shared" si="3"/>
        <v>49.55925</v>
      </c>
    </row>
    <row r="118" spans="4:15" ht="15">
      <c r="D118">
        <v>3</v>
      </c>
      <c r="F118">
        <v>1.42</v>
      </c>
      <c r="H118">
        <v>1.69</v>
      </c>
      <c r="I118">
        <v>6.5</v>
      </c>
      <c r="K118">
        <v>3.91</v>
      </c>
      <c r="M118" s="8">
        <f t="shared" si="2"/>
        <v>9.383218</v>
      </c>
      <c r="N118" s="8"/>
      <c r="O118" s="8">
        <f t="shared" si="3"/>
        <v>36.0893</v>
      </c>
    </row>
    <row r="119" spans="4:15" ht="15">
      <c r="D119">
        <v>4</v>
      </c>
      <c r="F119">
        <v>1</v>
      </c>
      <c r="H119">
        <v>1.69</v>
      </c>
      <c r="I119">
        <v>6.5</v>
      </c>
      <c r="K119">
        <v>3.91</v>
      </c>
      <c r="M119" s="8">
        <f t="shared" si="2"/>
        <v>6.6079</v>
      </c>
      <c r="N119" s="8"/>
      <c r="O119" s="8">
        <f t="shared" si="3"/>
        <v>25.415</v>
      </c>
    </row>
    <row r="120" spans="4:15" ht="15">
      <c r="D120">
        <v>5</v>
      </c>
      <c r="F120">
        <v>0.8</v>
      </c>
      <c r="H120">
        <v>1.69</v>
      </c>
      <c r="I120">
        <v>6.5</v>
      </c>
      <c r="K120">
        <v>3.91</v>
      </c>
      <c r="M120" s="8">
        <f t="shared" si="2"/>
        <v>5.286320000000001</v>
      </c>
      <c r="N120" s="8"/>
      <c r="O120" s="8">
        <f t="shared" si="3"/>
        <v>20.332</v>
      </c>
    </row>
    <row r="121" spans="13:15" ht="15">
      <c r="M121" s="8"/>
      <c r="N121" s="8"/>
      <c r="O121" s="8"/>
    </row>
    <row r="122" spans="1:15" ht="15">
      <c r="A122" t="s">
        <v>50</v>
      </c>
      <c r="D122">
        <v>1</v>
      </c>
      <c r="F122">
        <v>3.63</v>
      </c>
      <c r="H122">
        <v>1.69</v>
      </c>
      <c r="I122">
        <v>6.5</v>
      </c>
      <c r="K122">
        <v>5.12</v>
      </c>
      <c r="M122" s="8">
        <f t="shared" si="2"/>
        <v>31.409664</v>
      </c>
      <c r="N122" s="8"/>
      <c r="O122" s="8">
        <f t="shared" si="3"/>
        <v>120.8064</v>
      </c>
    </row>
    <row r="123" spans="4:15" ht="15">
      <c r="D123">
        <v>2</v>
      </c>
      <c r="F123">
        <v>1.95</v>
      </c>
      <c r="H123">
        <v>1.69</v>
      </c>
      <c r="I123">
        <v>6.5</v>
      </c>
      <c r="K123">
        <v>5.12</v>
      </c>
      <c r="M123" s="8">
        <f t="shared" si="2"/>
        <v>16.87296</v>
      </c>
      <c r="N123" s="8"/>
      <c r="O123" s="8">
        <f t="shared" si="3"/>
        <v>64.896</v>
      </c>
    </row>
    <row r="124" spans="4:15" ht="15">
      <c r="D124">
        <v>3</v>
      </c>
      <c r="F124">
        <v>1.42</v>
      </c>
      <c r="H124">
        <v>1.69</v>
      </c>
      <c r="I124">
        <v>6.5</v>
      </c>
      <c r="K124">
        <v>5.12</v>
      </c>
      <c r="M124" s="8">
        <f t="shared" si="2"/>
        <v>12.286976</v>
      </c>
      <c r="N124" s="8"/>
      <c r="O124" s="8">
        <f t="shared" si="3"/>
        <v>47.257600000000004</v>
      </c>
    </row>
    <row r="125" spans="4:15" ht="15">
      <c r="D125">
        <v>4</v>
      </c>
      <c r="F125">
        <v>1</v>
      </c>
      <c r="H125">
        <v>1.69</v>
      </c>
      <c r="I125">
        <v>6.5</v>
      </c>
      <c r="K125">
        <v>5.12</v>
      </c>
      <c r="M125" s="8">
        <f t="shared" si="2"/>
        <v>8.6528</v>
      </c>
      <c r="N125" s="8"/>
      <c r="O125" s="8">
        <f t="shared" si="3"/>
        <v>33.28</v>
      </c>
    </row>
    <row r="126" spans="4:15" ht="15">
      <c r="D126">
        <v>5</v>
      </c>
      <c r="F126">
        <v>0.8</v>
      </c>
      <c r="H126">
        <v>1.69</v>
      </c>
      <c r="I126">
        <v>6.5</v>
      </c>
      <c r="K126">
        <v>5.12</v>
      </c>
      <c r="M126" s="8">
        <f t="shared" si="2"/>
        <v>6.92224</v>
      </c>
      <c r="N126" s="8"/>
      <c r="O126" s="8">
        <f t="shared" si="3"/>
        <v>26.624000000000002</v>
      </c>
    </row>
    <row r="128" spans="9:10" ht="21">
      <c r="I128" s="9"/>
      <c r="J128" s="9"/>
    </row>
    <row r="253" spans="4:15" ht="15">
      <c r="D253">
        <v>5</v>
      </c>
      <c r="F253">
        <v>0.8</v>
      </c>
      <c r="I253">
        <v>1.69</v>
      </c>
      <c r="K253">
        <v>5.12</v>
      </c>
      <c r="O253">
        <f>PRODUCT(F253:I253:K253)</f>
        <v>6.92224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</dc:creator>
  <cp:keywords/>
  <dc:description/>
  <cp:lastModifiedBy>bh</cp:lastModifiedBy>
  <dcterms:created xsi:type="dcterms:W3CDTF">2012-12-30T08:02:18Z</dcterms:created>
  <dcterms:modified xsi:type="dcterms:W3CDTF">2013-04-15T19:42:35Z</dcterms:modified>
  <cp:category/>
  <cp:version/>
  <cp:contentType/>
  <cp:contentStatus/>
</cp:coreProperties>
</file>